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A371B7A3-A7A5-4872-900C-E3E39590BDCC}" xr6:coauthVersionLast="37" xr6:coauthVersionMax="47" xr10:uidLastSave="{00000000-0000-0000-0000-000000000000}"/>
  <bookViews>
    <workbookView xWindow="0" yWindow="0" windowWidth="28800" windowHeight="13620" firstSheet="2" activeTab="7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an dio -dec" sheetId="11" r:id="rId5"/>
    <sheet name="Poseban dio-vlast" sheetId="12" r:id="rId6"/>
    <sheet name="Poseban dio-pos.namj." sheetId="13" r:id="rId7"/>
    <sheet name="Poseban dio MZO" sheetId="14" r:id="rId8"/>
    <sheet name="List1" sheetId="15" r:id="rId9"/>
  </sheets>
  <definedNames>
    <definedName name="_xlnm.Print_Area" localSheetId="1">' Račun prihoda i rashoda'!$B$1:$I$96</definedName>
    <definedName name="_xlnm.Print_Area" localSheetId="0">SAŽETAK!$B$1:$K$25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3" l="1"/>
  <c r="J37" i="3" l="1"/>
  <c r="L78" i="3"/>
  <c r="L23" i="1" l="1"/>
  <c r="H55" i="13"/>
  <c r="G55" i="13"/>
  <c r="G65" i="13"/>
  <c r="H69" i="3"/>
  <c r="H57" i="3"/>
  <c r="I46" i="3" l="1"/>
  <c r="H46" i="3"/>
  <c r="R5" i="14" l="1"/>
  <c r="R24" i="14" s="1"/>
  <c r="R37" i="14" s="1"/>
  <c r="J11" i="3"/>
  <c r="I9" i="12" l="1"/>
  <c r="G8" i="11" l="1"/>
  <c r="J8" i="11" l="1"/>
  <c r="J7" i="11"/>
  <c r="J9" i="11"/>
  <c r="J10" i="11"/>
  <c r="J14" i="11"/>
  <c r="J19" i="11"/>
  <c r="J15" i="11"/>
  <c r="I13" i="11"/>
  <c r="I5" i="11" s="1"/>
  <c r="I8" i="11"/>
  <c r="G86" i="3" l="1"/>
  <c r="G81" i="3" s="1"/>
  <c r="G57" i="3"/>
  <c r="G40" i="3" l="1"/>
  <c r="G21" i="3" l="1"/>
  <c r="G13" i="3"/>
  <c r="L22" i="1" l="1"/>
  <c r="K23" i="1"/>
  <c r="K22" i="1"/>
  <c r="L43" i="3"/>
  <c r="L42" i="3"/>
  <c r="L41" i="3"/>
  <c r="K43" i="3"/>
  <c r="K42" i="3"/>
  <c r="K41" i="3"/>
  <c r="L37" i="3"/>
  <c r="K37" i="3"/>
  <c r="L93" i="3" l="1"/>
  <c r="K93" i="3"/>
  <c r="K92" i="3"/>
  <c r="L92" i="3"/>
  <c r="L90" i="3"/>
  <c r="L89" i="3"/>
  <c r="K89" i="3"/>
  <c r="L84" i="3"/>
  <c r="L83" i="3"/>
  <c r="L82" i="3"/>
  <c r="L77" i="3"/>
  <c r="K77" i="3"/>
  <c r="K76" i="3"/>
  <c r="L75" i="3"/>
  <c r="K75" i="3"/>
  <c r="L73" i="3"/>
  <c r="K73" i="3"/>
  <c r="L72" i="3"/>
  <c r="K72" i="3"/>
  <c r="L71" i="3"/>
  <c r="K71" i="3"/>
  <c r="L70" i="3"/>
  <c r="K70" i="3"/>
  <c r="L68" i="3" l="1"/>
  <c r="K68" i="3"/>
  <c r="L67" i="3"/>
  <c r="K67" i="3"/>
  <c r="L66" i="3"/>
  <c r="L65" i="3"/>
  <c r="K65" i="3"/>
  <c r="L64" i="3" l="1"/>
  <c r="K64" i="3"/>
  <c r="L63" i="3"/>
  <c r="K63" i="3"/>
  <c r="L62" i="3"/>
  <c r="L61" i="3"/>
  <c r="K61" i="3"/>
  <c r="L60" i="3"/>
  <c r="L59" i="3"/>
  <c r="K59" i="3"/>
  <c r="L58" i="3"/>
  <c r="K58" i="3"/>
  <c r="L54" i="3"/>
  <c r="K54" i="3"/>
  <c r="L53" i="3"/>
  <c r="K53" i="3"/>
  <c r="L52" i="3"/>
  <c r="K52" i="3"/>
  <c r="L51" i="3"/>
  <c r="K51" i="3"/>
  <c r="L49" i="3"/>
  <c r="K49" i="3"/>
  <c r="L48" i="3"/>
  <c r="K48" i="3"/>
  <c r="L47" i="3"/>
  <c r="K47" i="3"/>
  <c r="L44" i="3"/>
  <c r="K44" i="3"/>
  <c r="J40" i="3" l="1"/>
  <c r="J69" i="3"/>
  <c r="K69" i="3" s="1"/>
  <c r="J46" i="3"/>
  <c r="J57" i="3"/>
  <c r="J50" i="3"/>
  <c r="J45" i="3" l="1"/>
  <c r="K46" i="3"/>
  <c r="L46" i="3"/>
  <c r="J39" i="3"/>
  <c r="K39" i="3" s="1"/>
  <c r="L40" i="3"/>
  <c r="K40" i="3"/>
  <c r="H29" i="5"/>
  <c r="G29" i="5"/>
  <c r="H28" i="5"/>
  <c r="G28" i="5"/>
  <c r="J59" i="13"/>
  <c r="J58" i="13"/>
  <c r="I56" i="13"/>
  <c r="J62" i="13"/>
  <c r="J63" i="13"/>
  <c r="J53" i="13"/>
  <c r="J52" i="13"/>
  <c r="J51" i="13"/>
  <c r="J39" i="13"/>
  <c r="J34" i="13"/>
  <c r="I35" i="13"/>
  <c r="I23" i="13"/>
  <c r="J38" i="13"/>
  <c r="J37" i="13"/>
  <c r="J42" i="13"/>
  <c r="J36" i="13"/>
  <c r="J32" i="13"/>
  <c r="J31" i="13"/>
  <c r="J30" i="13"/>
  <c r="J28" i="13"/>
  <c r="J27" i="13"/>
  <c r="J26" i="13"/>
  <c r="J25" i="13"/>
  <c r="J24" i="13"/>
  <c r="I13" i="13"/>
  <c r="I17" i="13"/>
  <c r="J21" i="13"/>
  <c r="J20" i="13"/>
  <c r="J19" i="13"/>
  <c r="J18" i="13"/>
  <c r="J16" i="13"/>
  <c r="J15" i="13"/>
  <c r="J14" i="13"/>
  <c r="J14" i="12" l="1"/>
  <c r="J19" i="12"/>
  <c r="J10" i="12"/>
  <c r="J8" i="12"/>
  <c r="J7" i="12"/>
  <c r="H8" i="8" l="1"/>
  <c r="G8" i="8"/>
  <c r="H18" i="5"/>
  <c r="G18" i="5"/>
  <c r="H17" i="5"/>
  <c r="G17" i="5"/>
  <c r="H13" i="5"/>
  <c r="G13" i="5"/>
  <c r="L23" i="3" l="1"/>
  <c r="K23" i="3"/>
  <c r="L24" i="3"/>
  <c r="K24" i="3"/>
  <c r="L10" i="3"/>
  <c r="L11" i="3"/>
  <c r="K10" i="3"/>
  <c r="K11" i="3"/>
  <c r="L19" i="3"/>
  <c r="L18" i="3"/>
  <c r="L17" i="3"/>
  <c r="K19" i="3"/>
  <c r="K18" i="3"/>
  <c r="K17" i="3"/>
  <c r="L12" i="3"/>
  <c r="K12" i="3"/>
  <c r="L13" i="3"/>
  <c r="K13" i="3"/>
  <c r="L21" i="3"/>
  <c r="L20" i="3"/>
  <c r="K21" i="3"/>
  <c r="K20" i="3"/>
  <c r="L16" i="3"/>
  <c r="L15" i="3"/>
  <c r="K15" i="3"/>
  <c r="T37" i="14"/>
  <c r="T24" i="14"/>
  <c r="T5" i="14"/>
  <c r="T6" i="14"/>
  <c r="T7" i="14"/>
  <c r="T10" i="14"/>
  <c r="T9" i="14"/>
  <c r="T12" i="14"/>
  <c r="T13" i="14"/>
  <c r="T15" i="14"/>
  <c r="T17" i="14"/>
  <c r="T16" i="14"/>
  <c r="T19" i="14"/>
  <c r="T18" i="14"/>
  <c r="T35" i="14"/>
  <c r="T31" i="14"/>
  <c r="T30" i="14"/>
  <c r="T32" i="14"/>
  <c r="H12" i="5"/>
  <c r="G12" i="5"/>
  <c r="H24" i="5"/>
  <c r="H23" i="5"/>
  <c r="G24" i="5"/>
  <c r="G23" i="5"/>
  <c r="J21" i="11" l="1"/>
  <c r="J22" i="11"/>
  <c r="J18" i="11"/>
  <c r="H8" i="5"/>
  <c r="H7" i="5"/>
  <c r="G8" i="5"/>
  <c r="G7" i="5"/>
  <c r="L25" i="3"/>
  <c r="K25" i="3"/>
  <c r="L14" i="1" l="1"/>
  <c r="L13" i="1"/>
  <c r="L12" i="1"/>
  <c r="L11" i="1"/>
  <c r="L8" i="1"/>
  <c r="K14" i="1"/>
  <c r="K13" i="1"/>
  <c r="K12" i="1"/>
  <c r="K11" i="1"/>
  <c r="K10" i="1"/>
  <c r="K8" i="1"/>
  <c r="L10" i="1"/>
  <c r="R35" i="14" l="1"/>
  <c r="R30" i="14"/>
  <c r="Q30" i="14"/>
  <c r="Q35" i="14" s="1"/>
  <c r="Q5" i="14"/>
  <c r="R9" i="14"/>
  <c r="Q9" i="14"/>
  <c r="Q37" i="14" l="1"/>
  <c r="Q24" i="14"/>
  <c r="G5" i="14" l="1"/>
  <c r="H35" i="14"/>
  <c r="J35" i="14" s="1"/>
  <c r="J32" i="14"/>
  <c r="J31" i="14"/>
  <c r="H30" i="14"/>
  <c r="J30" i="14" s="1"/>
  <c r="G30" i="14"/>
  <c r="G35" i="14" s="1"/>
  <c r="J19" i="14"/>
  <c r="H18" i="14"/>
  <c r="J18" i="14" s="1"/>
  <c r="G18" i="14"/>
  <c r="J17" i="14"/>
  <c r="H16" i="14"/>
  <c r="H15" i="14" s="1"/>
  <c r="J15" i="14" s="1"/>
  <c r="G16" i="14"/>
  <c r="G15" i="14" s="1"/>
  <c r="J13" i="14"/>
  <c r="H12" i="14"/>
  <c r="J12" i="14" s="1"/>
  <c r="G12" i="14"/>
  <c r="J10" i="14"/>
  <c r="H9" i="14"/>
  <c r="J9" i="14" s="1"/>
  <c r="G9" i="14"/>
  <c r="J7" i="14"/>
  <c r="J6" i="14"/>
  <c r="H6" i="14"/>
  <c r="G6" i="14"/>
  <c r="H56" i="13"/>
  <c r="G56" i="13"/>
  <c r="J43" i="13"/>
  <c r="H41" i="13"/>
  <c r="G41" i="13"/>
  <c r="G40" i="13" s="1"/>
  <c r="H35" i="13"/>
  <c r="J35" i="13" s="1"/>
  <c r="G35" i="13"/>
  <c r="H33" i="13"/>
  <c r="J33" i="13" s="1"/>
  <c r="G33" i="13"/>
  <c r="J29" i="13"/>
  <c r="H23" i="13"/>
  <c r="J23" i="13" s="1"/>
  <c r="G23" i="13"/>
  <c r="J22" i="13"/>
  <c r="H17" i="13"/>
  <c r="J17" i="13" s="1"/>
  <c r="G17" i="13"/>
  <c r="H13" i="13"/>
  <c r="J13" i="13" s="1"/>
  <c r="G13" i="13"/>
  <c r="J11" i="13"/>
  <c r="H10" i="13"/>
  <c r="J10" i="13" s="1"/>
  <c r="G10" i="13"/>
  <c r="J7" i="13"/>
  <c r="J6" i="13"/>
  <c r="G6" i="13"/>
  <c r="G5" i="13" s="1"/>
  <c r="H32" i="12"/>
  <c r="H31" i="12" s="1"/>
  <c r="H34" i="12" s="1"/>
  <c r="G32" i="12"/>
  <c r="G31" i="12" s="1"/>
  <c r="G34" i="12" s="1"/>
  <c r="H22" i="12"/>
  <c r="G22" i="12"/>
  <c r="H9" i="12"/>
  <c r="J9" i="12" s="1"/>
  <c r="G9" i="12"/>
  <c r="H6" i="12"/>
  <c r="J6" i="12" s="1"/>
  <c r="G6" i="12"/>
  <c r="H5" i="12"/>
  <c r="J5" i="12" s="1"/>
  <c r="G25" i="12"/>
  <c r="G36" i="12" s="1"/>
  <c r="H31" i="11"/>
  <c r="G31" i="11"/>
  <c r="H30" i="11"/>
  <c r="H33" i="11" s="1"/>
  <c r="G30" i="11"/>
  <c r="G33" i="11" s="1"/>
  <c r="H13" i="11"/>
  <c r="J13" i="11" s="1"/>
  <c r="G13" i="11"/>
  <c r="G5" i="11" s="1"/>
  <c r="G35" i="11" s="1"/>
  <c r="H6" i="11"/>
  <c r="J6" i="11" s="1"/>
  <c r="G6" i="11"/>
  <c r="H65" i="13" l="1"/>
  <c r="J65" i="13" s="1"/>
  <c r="J56" i="13"/>
  <c r="H40" i="13"/>
  <c r="J40" i="13" s="1"/>
  <c r="J41" i="13"/>
  <c r="G12" i="13"/>
  <c r="G44" i="13" s="1"/>
  <c r="G67" i="13" s="1"/>
  <c r="H5" i="11"/>
  <c r="J5" i="11" s="1"/>
  <c r="H12" i="13"/>
  <c r="J12" i="13" s="1"/>
  <c r="H5" i="13"/>
  <c r="J5" i="13" s="1"/>
  <c r="G24" i="14"/>
  <c r="G37" i="14"/>
  <c r="H5" i="14"/>
  <c r="J16" i="14"/>
  <c r="H25" i="12"/>
  <c r="J25" i="12" s="1"/>
  <c r="G24" i="11"/>
  <c r="H35" i="11"/>
  <c r="J35" i="11" s="1"/>
  <c r="H24" i="11"/>
  <c r="J24" i="11" s="1"/>
  <c r="K50" i="3"/>
  <c r="K57" i="3"/>
  <c r="K87" i="3"/>
  <c r="H44" i="13" l="1"/>
  <c r="J44" i="13" s="1"/>
  <c r="H24" i="14"/>
  <c r="J5" i="14"/>
  <c r="H67" i="13"/>
  <c r="J67" i="13" s="1"/>
  <c r="H36" i="12"/>
  <c r="J36" i="12" s="1"/>
  <c r="K81" i="3" l="1"/>
  <c r="K86" i="3"/>
  <c r="K45" i="3"/>
  <c r="G38" i="3"/>
  <c r="K38" i="3" s="1"/>
  <c r="J24" i="14"/>
  <c r="H37" i="14"/>
  <c r="J37" i="14" s="1"/>
  <c r="I87" i="3"/>
  <c r="I76" i="3"/>
  <c r="L76" i="3" s="1"/>
  <c r="I69" i="3"/>
  <c r="L69" i="3" s="1"/>
  <c r="I57" i="3"/>
  <c r="L57" i="3" s="1"/>
  <c r="I50" i="3"/>
  <c r="L50" i="3" s="1"/>
  <c r="L87" i="3" l="1"/>
  <c r="I45" i="3"/>
  <c r="L45" i="3" s="1"/>
  <c r="H50" i="3"/>
  <c r="I81" i="3" l="1"/>
  <c r="L81" i="3" s="1"/>
  <c r="L86" i="3"/>
  <c r="L38" i="3"/>
  <c r="L39" i="3"/>
</calcChain>
</file>

<file path=xl/sharedStrings.xml><?xml version="1.0" encoding="utf-8"?>
<sst xmlns="http://schemas.openxmlformats.org/spreadsheetml/2006/main" count="419" uniqueCount="204">
  <si>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</si>
  <si>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</si>
  <si>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</si>
  <si>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</si>
  <si>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</si>
  <si>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</si>
  <si>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</si>
  <si>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</si>
  <si>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</si>
  <si>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</si>
  <si>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</si>
  <si>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</si>
  <si>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</si>
  <si>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</si>
  <si>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</si>
  <si>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</si>
  <si>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</si>
  <si>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</si>
  <si>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</si>
  <si>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</si>
  <si>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….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</si>
  <si>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</si>
  <si>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</si>
  <si>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</si>
  <si>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</si>
  <si>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</si>
  <si>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</si>
  <si>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</si>
  <si>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</si>
  <si>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</si>
  <si>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</si>
  <si>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</si>
  <si>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</si>
  <si>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</si>
  <si>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</si>
  <si>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</si>
  <si>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</si>
  <si>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UKUPNO RASHODI</t>
  </si>
  <si>
    <t>UKUPNO PRIHODI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</si>
  <si>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</si>
  <si>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</si>
  <si>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</si>
  <si>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</si>
  <si>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</si>
  <si>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</si>
  <si>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</si>
  <si>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</si>
  <si>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</si>
  <si>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</si>
  <si>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</si>
  <si>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Tekuće pom. pror.kor.iz pror.koji im nije nadležan</t>
  </si>
  <si>
    <t>Prihodi od pruženih usluga</t>
  </si>
  <si>
    <t>1.3. Opći prih. i primici-decentralizacija</t>
  </si>
  <si>
    <t>PRIHODI</t>
  </si>
  <si>
    <t>RASHODI</t>
  </si>
  <si>
    <t>3.1.1. Vlastiti prihodi PK</t>
  </si>
  <si>
    <t>9.3.1.1 Višak prihoda kor.za pokr.rash</t>
  </si>
  <si>
    <t>4.3.1. Prihodi za posebne namjene-PK</t>
  </si>
  <si>
    <t>5.2.1. Ministarstvo PK pomoći</t>
  </si>
  <si>
    <t xml:space="preserve">  RASHODI</t>
  </si>
  <si>
    <t xml:space="preserve">  PRIHODI</t>
  </si>
  <si>
    <t>9.1.3 Korišten višak</t>
  </si>
  <si>
    <t xml:space="preserve">  UKUPNO PRIHODI</t>
  </si>
  <si>
    <t>VIŠAK PRIHODA RASPOLOŽIV U SLIJEDEĆEM RAZDOBLJU</t>
  </si>
  <si>
    <t>Preneseni višak</t>
  </si>
  <si>
    <t>9.4.3.1. Višak prihoda korišt.za pokr.rashoda</t>
  </si>
  <si>
    <t>Prihodi iz proračuna</t>
  </si>
  <si>
    <t>Prihodi za financ.rash.posl.-dec</t>
  </si>
  <si>
    <t>Dopr.na plaću zdravstveno osig.</t>
  </si>
  <si>
    <t>Ostali rashodi za zaposlene</t>
  </si>
  <si>
    <t>Naknada za prijevoz na posao i s posla</t>
  </si>
  <si>
    <t>Seminari,tečajevi i str.ispiti</t>
  </si>
  <si>
    <t>Rashodi za materijal i energiju</t>
  </si>
  <si>
    <t>Uredski mat. I ost.materijalni rashodi</t>
  </si>
  <si>
    <t>Energija</t>
  </si>
  <si>
    <t>Materijal i djel. Za tek. i inv.održavanja</t>
  </si>
  <si>
    <t>Sitni inventar</t>
  </si>
  <si>
    <t>Službena,radna i zašt.oprema</t>
  </si>
  <si>
    <t>Rashodi za usluge</t>
  </si>
  <si>
    <t>Usluge telefona,pošte i prijevoza</t>
  </si>
  <si>
    <t>Usluge tek.i investicijskog održavanja</t>
  </si>
  <si>
    <t>Usluge promidžbe i informiranja</t>
  </si>
  <si>
    <t>komunalne usluge</t>
  </si>
  <si>
    <t>Zakupnine, najamnine</t>
  </si>
  <si>
    <t>Zdravstvene i veterinarske usluge</t>
  </si>
  <si>
    <t>Intelaktualne i osobne usluge</t>
  </si>
  <si>
    <t>Ostale usluge</t>
  </si>
  <si>
    <t>Naknada troškova osobama izvan radnog odnosa</t>
  </si>
  <si>
    <t>Ostali nespomenuti rashodi poslovanja</t>
  </si>
  <si>
    <t>Reprezentacija</t>
  </si>
  <si>
    <t>Članarine i norme</t>
  </si>
  <si>
    <t>Pristojbe i naknade</t>
  </si>
  <si>
    <t>Financijski rashodi</t>
  </si>
  <si>
    <t>Ostali financijski rashodi</t>
  </si>
  <si>
    <t>Zatezne kamate</t>
  </si>
  <si>
    <t xml:space="preserve">Nematerijalna imovina </t>
  </si>
  <si>
    <t>Ostala prava-ulag.na tuđoj imov.radi prava kor.</t>
  </si>
  <si>
    <t>Sportska i glazbena oprema</t>
  </si>
  <si>
    <t>Rač. I ost.ured.oprema</t>
  </si>
  <si>
    <t>Uređaji, strojevi, oprema</t>
  </si>
  <si>
    <t>Knjige</t>
  </si>
  <si>
    <t>Prihodi od imovine</t>
  </si>
  <si>
    <t>Prihodi od financ.imovine</t>
  </si>
  <si>
    <t>Kamate na oroč.sred.i depozite po viđenju</t>
  </si>
  <si>
    <t>Ostali nespomenuti prihodi</t>
  </si>
  <si>
    <t>Prihodi po posebnim propisima</t>
  </si>
  <si>
    <t>Pomoči PK iz pror.koji im nije nadležan</t>
  </si>
  <si>
    <t>Plaće za prekovremeni</t>
  </si>
  <si>
    <t>Rashodi za usluge-računalne</t>
  </si>
  <si>
    <t>Bankarske usl. i usluge platnog prometa</t>
  </si>
  <si>
    <t xml:space="preserve">  9.5.2.1. Višak prihoda korišten za pokriće rashoda</t>
  </si>
  <si>
    <t>Napomena:  Iznosi u stupcu "OSTVARENJE/IZVRŠENJE 1.-12.2022."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</si>
  <si>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</si>
  <si>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Napomena : Iznosi u stupcima "OSTVARENJE/IZVRŠENJE 1.-12.2022."i"OSTVARENJE/IZVRŠENJE 1.-12. 2023." iskazuju se na dvije decimale.</t>
  </si>
  <si>
    <t>5 IZDACI ZA FINANC. IMOV. I OTPLATE ZAJMOVA</t>
  </si>
  <si>
    <t>8 PRIMICI OD FINANCIJSKE IMOV. I ZADUŽIVANJA</t>
  </si>
  <si>
    <t>IZVRŠENJE FINANCIJSKOG PLANA PRORAČUNSKOG KORISNIKA DRŽAVNOG PRORAČUNA
ZA 2023. GODINU</t>
  </si>
  <si>
    <t>Program J01 1001-srednjoškolsko obrazovanje-zakonski standard</t>
  </si>
  <si>
    <t>Aktivnost J01 1001 A102000 Redovni poslovi srednjoškolskog obrazovanja</t>
  </si>
  <si>
    <t>Izvor financiranja: 1.3. Opći prihodi i primici-decentralizacija</t>
  </si>
  <si>
    <t>Račun rashoda/ izdataka</t>
  </si>
  <si>
    <t>Naziv računa</t>
  </si>
  <si>
    <t>Izvorni plan  ili Rebalans 2023</t>
  </si>
  <si>
    <t>Izvršenje   1-12.2023</t>
  </si>
  <si>
    <t>Indeks 5/4*100</t>
  </si>
  <si>
    <t>Naknada troškova zaposlenima</t>
  </si>
  <si>
    <t>Naknada za prijevoz na posao</t>
  </si>
  <si>
    <t>Uredski materijal i ostali materijalni rashodi</t>
  </si>
  <si>
    <t>Materijal i dijelovi za tekuće i investicijsko održav.</t>
  </si>
  <si>
    <t>Usluge tekućeg i investicijskog održavanja</t>
  </si>
  <si>
    <t>Komunalne usluge</t>
  </si>
  <si>
    <t>intelektualne i osobne usluge</t>
  </si>
  <si>
    <t>Računalne usluge</t>
  </si>
  <si>
    <t>UKUPNO RAZRED 3</t>
  </si>
  <si>
    <t>Progran J01 1001-srednjoškolsko obrazovanja</t>
  </si>
  <si>
    <t>Aktivnost J01 1001 T103000 Oprema, nastavna pomagala</t>
  </si>
  <si>
    <t>Izvor financiranja:1.3 Opći prihodi i primici-decentralizacija</t>
  </si>
  <si>
    <t>Izvorni plan tekuće godine</t>
  </si>
  <si>
    <t>Rashodi za nabavu proizvedene dugotrajne imovine</t>
  </si>
  <si>
    <t>Knjige, umjetnička djela i slično</t>
  </si>
  <si>
    <t>Knjige i note</t>
  </si>
  <si>
    <t>UKUPNO RAZRED 4</t>
  </si>
  <si>
    <t>SVEUKUPNO 1.3 (razred 3+4)</t>
  </si>
  <si>
    <t>Program J01 1003-srednjoškolsko obrazovanje-ostali rashodi</t>
  </si>
  <si>
    <t>Aktivnost J01 1003 A102002 Ostali i redovni rashodi srednjoškolskog obrazovanja</t>
  </si>
  <si>
    <t>Izvor financiranja: 3.1.1 Vlastiti prihodi i primici</t>
  </si>
  <si>
    <t>Tekući plan 2023.</t>
  </si>
  <si>
    <t>Rashodi za službena putovanja</t>
  </si>
  <si>
    <t>Seminari, savjetovanja i simpoziji</t>
  </si>
  <si>
    <t>Progran J01 1003-srednjoškolsko obrazovanja</t>
  </si>
  <si>
    <t>Aktivnost J01 1003 T103000 Oprema, nastavna pomagala</t>
  </si>
  <si>
    <t>Izvor financiranja:3.1.1 Vlastiti prihodi i primici</t>
  </si>
  <si>
    <t>SVEUKUPNO 3.1.1</t>
  </si>
  <si>
    <t>Izvor financiranja: 4.3.1 Prihodi za posebne namjene</t>
  </si>
  <si>
    <t>Plaće (bruto)</t>
  </si>
  <si>
    <t>Plaće za prekovremeni rad</t>
  </si>
  <si>
    <t>Doprinosi na plaće</t>
  </si>
  <si>
    <t>Doprinosi za obvezno zdravstveno osigur.</t>
  </si>
  <si>
    <t>Stručno usavršavanje zaposlenika</t>
  </si>
  <si>
    <t>Uredski materijal i ostali mat. rashodi</t>
  </si>
  <si>
    <t>Materijal i dijel. za tekuće i invest. održav.</t>
  </si>
  <si>
    <t>Službena, radna i zaštitna odjeća i obuća</t>
  </si>
  <si>
    <t>Usluge tekućeg i invest. održavanja</t>
  </si>
  <si>
    <t>usluga promidžbe i informiranja</t>
  </si>
  <si>
    <t>licence</t>
  </si>
  <si>
    <t>Pristojbe i norme</t>
  </si>
  <si>
    <t>Bankarske usluge i usluge platnog prometa</t>
  </si>
  <si>
    <t>Progran J01 1003-srednjoškolsko obrazovanja-ostali rashodi</t>
  </si>
  <si>
    <t>Izvor financiranja:4.3.1 Prihodi za posebne namjene</t>
  </si>
  <si>
    <t>Ulaganja na tuđoj im.radi pr.korištenje</t>
  </si>
  <si>
    <t>Rač. I os.uredska oprema</t>
  </si>
  <si>
    <t>Glazbeni instrumenti i oprema</t>
  </si>
  <si>
    <t>oprema</t>
  </si>
  <si>
    <t>SVEUKUPNO 4.3.1</t>
  </si>
  <si>
    <t>Izvor financiranja: 5.2.1 Ministarstvo PK pomoći</t>
  </si>
  <si>
    <t>Plaće bruto</t>
  </si>
  <si>
    <t>Doprinos za obvezno zdravstveno osig.</t>
  </si>
  <si>
    <t>Intelektualne i osbne usluge</t>
  </si>
  <si>
    <t>Pristojbe i naknade-nezapošlj.inv.</t>
  </si>
  <si>
    <t>Izvor financiranja:5.2.1 Ministarstvo PK pomoći</t>
  </si>
  <si>
    <t>SVEUKUPNO 5.2.1</t>
  </si>
  <si>
    <t>Rashodi za nabavu nepr.dug.imovine</t>
  </si>
  <si>
    <t>Nematerijalna imovina</t>
  </si>
  <si>
    <t>Postrojenja i oprema</t>
  </si>
  <si>
    <t>Knjige, umjet.dijela i ost.izl.vrijednosti</t>
  </si>
  <si>
    <t xml:space="preserve">OSTVARENJE/IZVRŠENJE 
1.-06.2023. </t>
  </si>
  <si>
    <t>IZVORNI PLAN ILI REBALANS 2024.*</t>
  </si>
  <si>
    <t>TEKUĆI PLAN 2024.*</t>
  </si>
  <si>
    <t xml:space="preserve">OSTVARENJE/IZVRŠENJE 
1.-06.2024. </t>
  </si>
  <si>
    <t xml:space="preserve">OSTVARENJE/ IZVRŠENJE 
1.-06.2023. </t>
  </si>
  <si>
    <t xml:space="preserve">OSTVARENJE/ IZVRŠENJE 
1.-06.2024. </t>
  </si>
  <si>
    <t xml:space="preserve">IZVRŠENJE 
1.-06.2023. </t>
  </si>
  <si>
    <t xml:space="preserve">IZVRŠENJE 
1.-06.2024. </t>
  </si>
  <si>
    <t xml:space="preserve"> IZVRŠENJE 
1.-06.2023. </t>
  </si>
  <si>
    <t xml:space="preserve"> IZVRŠENJE 
1.-06.2024. </t>
  </si>
  <si>
    <t>Tekući plan 2024.</t>
  </si>
  <si>
    <t>Izvršenje   1-06.2024</t>
  </si>
  <si>
    <t>Izvršenje tek. god.     1.-6.2024.</t>
  </si>
  <si>
    <t>Izvršenje    1-06.2024</t>
  </si>
  <si>
    <t>Izvorni plan  ili Rebalans 2024</t>
  </si>
  <si>
    <t>Višak prihoda preneseni</t>
  </si>
  <si>
    <t>Ulaganje u rač.programe</t>
  </si>
  <si>
    <t xml:space="preserve">Ostale nespomenute usluge, </t>
  </si>
  <si>
    <t>Ulag,u rač.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</si>
</sst>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%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0" fontId="16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8" fillId="3" borderId="3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7" fillId="3" borderId="3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17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4" fontId="10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8" fillId="2" borderId="3" xfId="0" applyNumberFormat="1" applyFont="1" applyFill="1" applyBorder="1" applyAlignment="1">
      <alignment horizontal="right" wrapText="1"/>
    </xf>
    <xf numFmtId="0" fontId="6" fillId="0" borderId="3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164" fontId="0" fillId="0" borderId="3" xfId="0" applyNumberFormat="1" applyBorder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4" fontId="0" fillId="0" borderId="0" xfId="0" applyNumberFormat="1"/>
    <xf numFmtId="0" fontId="22" fillId="0" borderId="3" xfId="0" applyFont="1" applyBorder="1" applyAlignment="1">
      <alignment horizontal="left" vertical="top" wrapText="1"/>
    </xf>
    <xf numFmtId="4" fontId="22" fillId="0" borderId="3" xfId="0" applyNumberFormat="1" applyFont="1" applyBorder="1"/>
    <xf numFmtId="164" fontId="22" fillId="0" borderId="3" xfId="0" applyNumberFormat="1" applyFont="1" applyBorder="1"/>
    <xf numFmtId="0" fontId="0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wrapText="1"/>
    </xf>
    <xf numFmtId="4" fontId="0" fillId="0" borderId="3" xfId="0" applyNumberFormat="1" applyFont="1" applyBorder="1"/>
    <xf numFmtId="4" fontId="1" fillId="0" borderId="3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4" fontId="22" fillId="0" borderId="3" xfId="0" applyNumberFormat="1" applyFont="1" applyBorder="1" applyAlignment="1">
      <alignment wrapText="1"/>
    </xf>
    <xf numFmtId="164" fontId="22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2" fontId="0" fillId="0" borderId="3" xfId="0" applyNumberFormat="1" applyBorder="1"/>
    <xf numFmtId="165" fontId="0" fillId="0" borderId="3" xfId="0" applyNumberFormat="1" applyBorder="1"/>
    <xf numFmtId="2" fontId="22" fillId="0" borderId="3" xfId="0" applyNumberFormat="1" applyFont="1" applyBorder="1"/>
    <xf numFmtId="165" fontId="22" fillId="0" borderId="3" xfId="0" applyNumberFormat="1" applyFont="1" applyBorder="1"/>
    <xf numFmtId="4" fontId="1" fillId="0" borderId="3" xfId="0" applyNumberFormat="1" applyFont="1" applyBorder="1"/>
    <xf numFmtId="0" fontId="23" fillId="0" borderId="3" xfId="0" applyFont="1" applyBorder="1" applyAlignment="1">
      <alignment horizontal="left" vertical="top" wrapText="1"/>
    </xf>
    <xf numFmtId="4" fontId="23" fillId="0" borderId="3" xfId="0" applyNumberFormat="1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4" fontId="0" fillId="0" borderId="0" xfId="0" applyNumberFormat="1" applyBorder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6" fontId="0" fillId="0" borderId="3" xfId="0" applyNumberFormat="1" applyBorder="1" applyAlignment="1">
      <alignment wrapText="1"/>
    </xf>
    <xf numFmtId="164" fontId="0" fillId="0" borderId="0" xfId="0" applyNumberFormat="1"/>
    <xf numFmtId="166" fontId="0" fillId="0" borderId="3" xfId="0" applyNumberFormat="1" applyBorder="1"/>
    <xf numFmtId="166" fontId="1" fillId="0" borderId="3" xfId="0" applyNumberFormat="1" applyFont="1" applyBorder="1"/>
    <xf numFmtId="164" fontId="1" fillId="0" borderId="3" xfId="0" applyNumberFormat="1" applyFont="1" applyBorder="1"/>
    <xf numFmtId="0" fontId="0" fillId="0" borderId="0" xfId="0" applyAlignment="1">
      <alignment wrapText="1"/>
    </xf>
    <xf numFmtId="10" fontId="0" fillId="0" borderId="3" xfId="0" applyNumberFormat="1" applyBorder="1"/>
    <xf numFmtId="4" fontId="24" fillId="0" borderId="3" xfId="0" applyNumberFormat="1" applyFont="1" applyBorder="1" applyAlignment="1">
      <alignment wrapText="1"/>
    </xf>
    <xf numFmtId="4" fontId="24" fillId="0" borderId="3" xfId="0" applyNumberFormat="1" applyFont="1" applyBorder="1"/>
    <xf numFmtId="0" fontId="6" fillId="0" borderId="3" xfId="0" quotePrefix="1" applyFont="1" applyBorder="1" applyAlignment="1">
      <alignment horizontal="center" vertical="center" wrapText="1"/>
    </xf>
    <xf numFmtId="10" fontId="1" fillId="0" borderId="3" xfId="0" applyNumberFormat="1" applyFont="1" applyBorder="1"/>
    <xf numFmtId="4" fontId="0" fillId="0" borderId="3" xfId="0" applyNumberFormat="1" applyFont="1" applyBorder="1" applyAlignment="1">
      <alignment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164" fontId="25" fillId="0" borderId="3" xfId="0" applyNumberFormat="1" applyFont="1" applyBorder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4" fillId="0" borderId="1" xfId="0" applyFont="1" applyBorder="1" applyAlignment="1"/>
    <xf numFmtId="0" fontId="24" fillId="0" borderId="2" xfId="0" applyFont="1" applyBorder="1" applyAlignment="1"/>
    <xf numFmtId="0" fontId="24" fillId="0" borderId="4" xfId="0" applyFont="1" applyBorder="1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4" xfId="0" applyFont="1" applyBorder="1" applyAlignment="1">
      <alignment wrapText="1"/>
    </xf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4" xfId="0" applyFont="1" applyBorder="1" applyAlignment="1"/>
    <xf numFmtId="0" fontId="0" fillId="0" borderId="1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4" xfId="0" applyNumberFormat="1" applyBorder="1" applyAlignment="1">
      <alignment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3"/>
  <sheetViews>
    <sheetView topLeftCell="A11" workbookViewId="0">
      <selection sqref="A1:L42"/>
    </sheetView>
  </sheetViews>
  <sheetFormatPr defaultRowHeight="15" x14ac:dyDescent="0.25"/>
  <cols>
    <col min="6" max="6" width="12.28515625" customWidth="1"/>
    <col min="7" max="7" width="12.7109375" customWidth="1"/>
    <col min="8" max="8" width="12.28515625" customWidth="1"/>
    <col min="9" max="9" width="12.7109375" customWidth="1"/>
    <col min="10" max="10" width="13" customWidth="1"/>
    <col min="11" max="11" width="12.28515625" customWidth="1"/>
    <col min="12" max="12" width="11.28515625" customWidth="1"/>
    <col min="13" max="13" width="25.28515625" customWidth="1"/>
  </cols>
  <sheetData>
    <row r="1" spans="2:13" ht="42" customHeight="1" x14ac:dyDescent="0.25">
      <c r="B1" s="139" t="s">
        <v>116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28"/>
    </row>
    <row r="2" spans="2:13" ht="15.75" customHeight="1" x14ac:dyDescent="0.25">
      <c r="B2" s="139" t="s">
        <v>14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27"/>
    </row>
    <row r="3" spans="2:13" ht="18" customHeight="1" x14ac:dyDescent="0.25">
      <c r="B3" s="139" t="s">
        <v>42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26"/>
    </row>
    <row r="4" spans="2:13" ht="18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74"/>
      <c r="M4" s="26"/>
    </row>
    <row r="5" spans="2:13" ht="18" customHeight="1" x14ac:dyDescent="0.25">
      <c r="B5" s="129" t="s">
        <v>49</v>
      </c>
      <c r="C5" s="129"/>
      <c r="D5" s="129"/>
      <c r="E5" s="129"/>
      <c r="F5" s="129"/>
      <c r="G5" s="5"/>
      <c r="H5" s="6"/>
      <c r="I5" s="6"/>
      <c r="J5" s="6"/>
      <c r="K5" s="31"/>
      <c r="L5" s="31"/>
    </row>
    <row r="6" spans="2:13" ht="51" x14ac:dyDescent="0.25">
      <c r="B6" s="132" t="s">
        <v>8</v>
      </c>
      <c r="C6" s="132"/>
      <c r="D6" s="132"/>
      <c r="E6" s="132"/>
      <c r="F6" s="132"/>
      <c r="G6" s="122" t="s">
        <v>185</v>
      </c>
      <c r="H6" s="122" t="s">
        <v>186</v>
      </c>
      <c r="I6" s="122" t="s">
        <v>187</v>
      </c>
      <c r="J6" s="122" t="s">
        <v>188</v>
      </c>
      <c r="K6" s="29" t="s">
        <v>21</v>
      </c>
      <c r="L6" s="73" t="s">
        <v>39</v>
      </c>
    </row>
    <row r="7" spans="2:13" x14ac:dyDescent="0.25">
      <c r="B7" s="146">
        <v>1</v>
      </c>
      <c r="C7" s="146"/>
      <c r="D7" s="146"/>
      <c r="E7" s="146"/>
      <c r="F7" s="147"/>
      <c r="G7" s="35">
        <v>2</v>
      </c>
      <c r="H7" s="46">
        <v>3</v>
      </c>
      <c r="I7" s="34">
        <v>4</v>
      </c>
      <c r="J7" s="34">
        <v>5</v>
      </c>
      <c r="K7" s="34" t="s">
        <v>32</v>
      </c>
      <c r="L7" s="34" t="s">
        <v>33</v>
      </c>
    </row>
    <row r="8" spans="2:13" x14ac:dyDescent="0.25">
      <c r="B8" s="130" t="s">
        <v>23</v>
      </c>
      <c r="C8" s="131"/>
      <c r="D8" s="131"/>
      <c r="E8" s="131"/>
      <c r="F8" s="144"/>
      <c r="G8" s="56">
        <v>341212.05</v>
      </c>
      <c r="H8" s="43">
        <v>845417</v>
      </c>
      <c r="I8" s="43">
        <v>845417</v>
      </c>
      <c r="J8" s="43">
        <v>459593.59</v>
      </c>
      <c r="K8" s="43">
        <f>J8/G8*100</f>
        <v>134.6944194966151</v>
      </c>
      <c r="L8" s="43">
        <f>J8/I8*100</f>
        <v>54.362946332993069</v>
      </c>
    </row>
    <row r="9" spans="2:13" x14ac:dyDescent="0.25">
      <c r="B9" s="145" t="s">
        <v>22</v>
      </c>
      <c r="C9" s="144"/>
      <c r="D9" s="144"/>
      <c r="E9" s="144"/>
      <c r="F9" s="144"/>
      <c r="G9" s="47">
        <v>0</v>
      </c>
      <c r="H9" s="43">
        <v>0</v>
      </c>
      <c r="I9" s="43">
        <v>0</v>
      </c>
      <c r="J9" s="43">
        <v>0</v>
      </c>
      <c r="K9" s="43"/>
      <c r="L9" s="43"/>
    </row>
    <row r="10" spans="2:13" x14ac:dyDescent="0.25">
      <c r="B10" s="141" t="s">
        <v>0</v>
      </c>
      <c r="C10" s="142"/>
      <c r="D10" s="142"/>
      <c r="E10" s="142"/>
      <c r="F10" s="143"/>
      <c r="G10" s="49">
        <v>341212.05</v>
      </c>
      <c r="H10" s="44">
        <v>845417</v>
      </c>
      <c r="I10" s="44">
        <v>845417</v>
      </c>
      <c r="J10" s="44">
        <v>459593.59</v>
      </c>
      <c r="K10" s="44">
        <f>J10/G10*100</f>
        <v>134.6944194966151</v>
      </c>
      <c r="L10" s="44">
        <f>J10/I10*100</f>
        <v>54.362946332993069</v>
      </c>
    </row>
    <row r="11" spans="2:13" x14ac:dyDescent="0.25">
      <c r="B11" s="150" t="s">
        <v>24</v>
      </c>
      <c r="C11" s="131"/>
      <c r="D11" s="131"/>
      <c r="E11" s="131"/>
      <c r="F11" s="131"/>
      <c r="G11" s="48">
        <v>334391.62</v>
      </c>
      <c r="H11" s="43">
        <v>860737</v>
      </c>
      <c r="I11" s="43">
        <v>860737</v>
      </c>
      <c r="J11" s="43">
        <v>445651.72</v>
      </c>
      <c r="K11" s="51">
        <f>J11/G11*100</f>
        <v>133.27239480463055</v>
      </c>
      <c r="L11" s="51">
        <f>J11/I11*100</f>
        <v>51.775596959349947</v>
      </c>
    </row>
    <row r="12" spans="2:13" x14ac:dyDescent="0.25">
      <c r="B12" s="145" t="s">
        <v>25</v>
      </c>
      <c r="C12" s="144"/>
      <c r="D12" s="144"/>
      <c r="E12" s="144"/>
      <c r="F12" s="144"/>
      <c r="G12" s="47">
        <v>1601.78</v>
      </c>
      <c r="H12" s="43">
        <v>24680</v>
      </c>
      <c r="I12" s="43">
        <v>24680</v>
      </c>
      <c r="J12" s="43">
        <v>2217.19</v>
      </c>
      <c r="K12" s="51">
        <f>J12/G12*100</f>
        <v>138.42038232466382</v>
      </c>
      <c r="L12" s="51">
        <f>J12/I12*100</f>
        <v>8.9837520259319295</v>
      </c>
    </row>
    <row r="13" spans="2:13" x14ac:dyDescent="0.25">
      <c r="B13" s="20" t="s">
        <v>1</v>
      </c>
      <c r="C13" s="21"/>
      <c r="D13" s="21"/>
      <c r="E13" s="21"/>
      <c r="F13" s="21"/>
      <c r="G13" s="49">
        <v>335993.4</v>
      </c>
      <c r="H13" s="44">
        <v>885417</v>
      </c>
      <c r="I13" s="44">
        <v>885417</v>
      </c>
      <c r="J13" s="44">
        <v>447868.91</v>
      </c>
      <c r="K13" s="44">
        <f>J13/G13*100</f>
        <v>133.29693678506777</v>
      </c>
      <c r="L13" s="44">
        <f>J13/I13*100</f>
        <v>50.582822557055032</v>
      </c>
    </row>
    <row r="14" spans="2:13" x14ac:dyDescent="0.25">
      <c r="B14" s="149" t="s">
        <v>2</v>
      </c>
      <c r="C14" s="142"/>
      <c r="D14" s="142"/>
      <c r="E14" s="142"/>
      <c r="F14" s="142"/>
      <c r="G14" s="50">
        <v>5218.6499999999996</v>
      </c>
      <c r="H14" s="45">
        <v>-40000</v>
      </c>
      <c r="I14" s="45">
        <v>-40000</v>
      </c>
      <c r="J14" s="45">
        <v>11724.68</v>
      </c>
      <c r="K14" s="45">
        <f>J14/G14*100</f>
        <v>224.66883197761877</v>
      </c>
      <c r="L14" s="45">
        <f>J14/I14*100</f>
        <v>-29.311700000000002</v>
      </c>
    </row>
    <row r="15" spans="2:13" ht="18" x14ac:dyDescent="0.25">
      <c r="B15" s="3"/>
      <c r="C15" s="7"/>
      <c r="D15" s="7"/>
      <c r="E15" s="7"/>
      <c r="F15" s="7"/>
      <c r="G15" s="7"/>
      <c r="H15" s="7"/>
      <c r="I15" s="7"/>
      <c r="J15" s="7"/>
      <c r="K15" s="1"/>
      <c r="L15" s="1"/>
      <c r="M15" s="1"/>
    </row>
    <row r="16" spans="2:13" ht="18" customHeight="1" x14ac:dyDescent="0.25">
      <c r="B16" s="129" t="s">
        <v>46</v>
      </c>
      <c r="C16" s="129"/>
      <c r="D16" s="129"/>
      <c r="E16" s="129"/>
      <c r="F16" s="129"/>
      <c r="G16" s="7"/>
      <c r="H16" s="7"/>
      <c r="I16" s="7"/>
      <c r="J16" s="7"/>
      <c r="K16" s="1"/>
      <c r="L16" s="1"/>
      <c r="M16" s="1"/>
    </row>
    <row r="17" spans="1:49" ht="51" x14ac:dyDescent="0.25">
      <c r="B17" s="132" t="s">
        <v>8</v>
      </c>
      <c r="C17" s="132"/>
      <c r="D17" s="132"/>
      <c r="E17" s="132"/>
      <c r="F17" s="132"/>
      <c r="G17" s="122" t="s">
        <v>188</v>
      </c>
      <c r="H17" s="2" t="s">
        <v>186</v>
      </c>
      <c r="I17" s="2" t="s">
        <v>187</v>
      </c>
      <c r="J17" s="2" t="s">
        <v>188</v>
      </c>
      <c r="K17" s="2" t="s">
        <v>21</v>
      </c>
      <c r="L17" s="2" t="s">
        <v>39</v>
      </c>
    </row>
    <row r="18" spans="1:49" x14ac:dyDescent="0.25">
      <c r="B18" s="133">
        <v>1</v>
      </c>
      <c r="C18" s="134"/>
      <c r="D18" s="134"/>
      <c r="E18" s="134"/>
      <c r="F18" s="134"/>
      <c r="G18" s="36">
        <v>2</v>
      </c>
      <c r="H18" s="34">
        <v>3</v>
      </c>
      <c r="I18" s="34">
        <v>4</v>
      </c>
      <c r="J18" s="34">
        <v>5</v>
      </c>
      <c r="K18" s="34" t="s">
        <v>32</v>
      </c>
      <c r="L18" s="34" t="s">
        <v>33</v>
      </c>
    </row>
    <row r="19" spans="1:49" ht="15.75" customHeight="1" x14ac:dyDescent="0.25">
      <c r="B19" s="130" t="s">
        <v>115</v>
      </c>
      <c r="C19" s="135"/>
      <c r="D19" s="135"/>
      <c r="E19" s="135"/>
      <c r="F19" s="135"/>
      <c r="G19" s="65">
        <v>0</v>
      </c>
      <c r="H19" s="43">
        <v>0</v>
      </c>
      <c r="I19" s="43">
        <v>0</v>
      </c>
      <c r="J19" s="43">
        <v>0</v>
      </c>
      <c r="K19" s="43"/>
      <c r="L19" s="43"/>
    </row>
    <row r="20" spans="1:49" x14ac:dyDescent="0.25">
      <c r="B20" s="130" t="s">
        <v>114</v>
      </c>
      <c r="C20" s="131"/>
      <c r="D20" s="131"/>
      <c r="E20" s="131"/>
      <c r="F20" s="131"/>
      <c r="G20" s="48">
        <v>0</v>
      </c>
      <c r="H20" s="43">
        <v>0</v>
      </c>
      <c r="I20" s="43">
        <v>0</v>
      </c>
      <c r="J20" s="43">
        <v>0</v>
      </c>
      <c r="K20" s="43"/>
      <c r="L20" s="43"/>
    </row>
    <row r="21" spans="1:49" ht="15" customHeight="1" x14ac:dyDescent="0.25">
      <c r="B21" s="136" t="s">
        <v>40</v>
      </c>
      <c r="C21" s="137"/>
      <c r="D21" s="137"/>
      <c r="E21" s="137"/>
      <c r="F21" s="138"/>
      <c r="G21" s="52"/>
      <c r="H21" s="54"/>
      <c r="I21" s="54"/>
      <c r="J21" s="54"/>
      <c r="K21" s="54"/>
      <c r="L21" s="54"/>
    </row>
    <row r="22" spans="1:49" s="38" customFormat="1" ht="15" customHeight="1" x14ac:dyDescent="0.25">
      <c r="A22"/>
      <c r="B22" s="130" t="s">
        <v>18</v>
      </c>
      <c r="C22" s="131"/>
      <c r="D22" s="131"/>
      <c r="E22" s="131"/>
      <c r="F22" s="131"/>
      <c r="G22" s="56">
        <v>65017.87</v>
      </c>
      <c r="H22" s="43">
        <v>40000</v>
      </c>
      <c r="I22" s="43">
        <v>40000</v>
      </c>
      <c r="J22" s="43">
        <v>49059.23</v>
      </c>
      <c r="K22" s="43">
        <f>J22/G22*100</f>
        <v>75.454994142379633</v>
      </c>
      <c r="L22" s="43">
        <f>J22/I22*100</f>
        <v>122.64807500000001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38" customFormat="1" ht="15" customHeight="1" x14ac:dyDescent="0.25">
      <c r="A23"/>
      <c r="B23" s="130" t="s">
        <v>45</v>
      </c>
      <c r="C23" s="131"/>
      <c r="D23" s="131"/>
      <c r="E23" s="131"/>
      <c r="F23" s="131"/>
      <c r="G23" s="56">
        <v>65017.87</v>
      </c>
      <c r="H23" s="43">
        <v>40000</v>
      </c>
      <c r="I23" s="43">
        <v>40000</v>
      </c>
      <c r="J23" s="43">
        <v>60783.91</v>
      </c>
      <c r="K23" s="43">
        <f>J23/G23*100</f>
        <v>93.488005682130165</v>
      </c>
      <c r="L23" s="43">
        <f>J23/I23*100</f>
        <v>151.95977500000001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42" customFormat="1" x14ac:dyDescent="0.25">
      <c r="A24" s="41"/>
      <c r="B24" s="136" t="s">
        <v>47</v>
      </c>
      <c r="C24" s="137"/>
      <c r="D24" s="137"/>
      <c r="E24" s="137"/>
      <c r="F24" s="138"/>
      <c r="G24" s="52"/>
      <c r="H24" s="55"/>
      <c r="I24" s="55"/>
      <c r="J24" s="55"/>
      <c r="K24" s="55"/>
      <c r="L24" s="55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49" ht="15.75" x14ac:dyDescent="0.25">
      <c r="B25" s="148" t="s">
        <v>48</v>
      </c>
      <c r="C25" s="148"/>
      <c r="D25" s="148"/>
      <c r="E25" s="148"/>
      <c r="F25" s="148"/>
      <c r="G25" s="53"/>
      <c r="H25" s="44"/>
      <c r="I25" s="44"/>
      <c r="J25" s="44"/>
      <c r="K25" s="44"/>
      <c r="L25" s="44"/>
    </row>
    <row r="27" spans="1:49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49" x14ac:dyDescent="0.25">
      <c r="B28" s="128" t="s">
        <v>111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49" ht="15" customHeight="1" x14ac:dyDescent="0.25">
      <c r="B29" s="128" t="s">
        <v>113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49" ht="15" customHeight="1" x14ac:dyDescent="0.25">
      <c r="B30" s="128" t="s">
        <v>44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49" ht="36.75" customHeight="1" x14ac:dyDescent="0.25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49" ht="15" customHeight="1" x14ac:dyDescent="0.25">
      <c r="B32" s="140" t="s">
        <v>112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2:12" x14ac:dyDescent="0.25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</sheetData>
  <mergeCells count="26">
    <mergeCell ref="B3:L3"/>
    <mergeCell ref="B2:L2"/>
    <mergeCell ref="B1:L1"/>
    <mergeCell ref="B30:L31"/>
    <mergeCell ref="B32:L33"/>
    <mergeCell ref="B10:F10"/>
    <mergeCell ref="B20:F20"/>
    <mergeCell ref="B8:F8"/>
    <mergeCell ref="B9:F9"/>
    <mergeCell ref="B6:F6"/>
    <mergeCell ref="B7:F7"/>
    <mergeCell ref="B25:F25"/>
    <mergeCell ref="B12:F12"/>
    <mergeCell ref="B14:F14"/>
    <mergeCell ref="B11:F11"/>
    <mergeCell ref="B28:L28"/>
    <mergeCell ref="B29:L29"/>
    <mergeCell ref="B5:F5"/>
    <mergeCell ref="B16:F16"/>
    <mergeCell ref="B22:F22"/>
    <mergeCell ref="B23:F23"/>
    <mergeCell ref="B17:F17"/>
    <mergeCell ref="B18:F18"/>
    <mergeCell ref="B19:F19"/>
    <mergeCell ref="B24:F24"/>
    <mergeCell ref="B21:F21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1"/>
  <sheetViews>
    <sheetView topLeftCell="A32" zoomScale="90" zoomScaleNormal="90" workbookViewId="0">
      <selection activeCell="T53" sqref="T53"/>
    </sheetView>
  </sheetViews>
  <sheetFormatPr defaultRowHeight="15" x14ac:dyDescent="0.25"/>
  <cols>
    <col min="2" max="2" width="3.140625" customWidth="1"/>
    <col min="3" max="3" width="4.140625" customWidth="1"/>
    <col min="4" max="4" width="5.140625" customWidth="1"/>
    <col min="5" max="5" width="6.42578125" customWidth="1"/>
    <col min="6" max="6" width="35.5703125" customWidth="1"/>
    <col min="7" max="10" width="13.140625" customWidth="1"/>
    <col min="11" max="12" width="9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9" t="s">
        <v>14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70"/>
      <c r="K3" s="70"/>
      <c r="L3" s="70"/>
    </row>
    <row r="4" spans="2:12" ht="15.75" customHeight="1" x14ac:dyDescent="0.25">
      <c r="B4" s="139" t="s">
        <v>43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70"/>
      <c r="K5" s="70"/>
      <c r="L5" s="70"/>
    </row>
    <row r="6" spans="2:12" ht="15.75" customHeight="1" x14ac:dyDescent="0.25">
      <c r="B6" s="139" t="s">
        <v>34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70"/>
      <c r="K7" s="70"/>
      <c r="L7" s="70"/>
    </row>
    <row r="8" spans="2:12" ht="45" customHeight="1" x14ac:dyDescent="0.25">
      <c r="B8" s="154" t="s">
        <v>8</v>
      </c>
      <c r="C8" s="155"/>
      <c r="D8" s="155"/>
      <c r="E8" s="155"/>
      <c r="F8" s="156"/>
      <c r="G8" s="37" t="s">
        <v>189</v>
      </c>
      <c r="H8" s="37" t="s">
        <v>186</v>
      </c>
      <c r="I8" s="37" t="s">
        <v>187</v>
      </c>
      <c r="J8" s="37" t="s">
        <v>190</v>
      </c>
      <c r="K8" s="37" t="s">
        <v>21</v>
      </c>
      <c r="L8" s="37" t="s">
        <v>39</v>
      </c>
    </row>
    <row r="9" spans="2:12" x14ac:dyDescent="0.25">
      <c r="B9" s="151">
        <v>1</v>
      </c>
      <c r="C9" s="152"/>
      <c r="D9" s="152"/>
      <c r="E9" s="152"/>
      <c r="F9" s="153"/>
      <c r="G9" s="39">
        <v>2</v>
      </c>
      <c r="H9" s="39">
        <v>3</v>
      </c>
      <c r="I9" s="39">
        <v>4</v>
      </c>
      <c r="J9" s="39">
        <v>5</v>
      </c>
      <c r="K9" s="39" t="s">
        <v>32</v>
      </c>
      <c r="L9" s="39" t="s">
        <v>33</v>
      </c>
    </row>
    <row r="10" spans="2:12" x14ac:dyDescent="0.25">
      <c r="B10" s="10"/>
      <c r="C10" s="10"/>
      <c r="D10" s="10"/>
      <c r="E10" s="10"/>
      <c r="F10" s="10" t="s">
        <v>38</v>
      </c>
      <c r="G10" s="66">
        <v>406229.92</v>
      </c>
      <c r="H10" s="56">
        <v>845417</v>
      </c>
      <c r="I10" s="56">
        <v>845417</v>
      </c>
      <c r="J10" s="57">
        <v>459593.59</v>
      </c>
      <c r="K10" s="57">
        <f>J10/G10*100</f>
        <v>113.13632191346221</v>
      </c>
      <c r="L10" s="57">
        <f>J10/I10*100</f>
        <v>54.362946332993069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8">
        <v>341212.05</v>
      </c>
      <c r="H11" s="58">
        <v>845417</v>
      </c>
      <c r="I11" s="58">
        <v>845417</v>
      </c>
      <c r="J11" s="58">
        <f>SUM(J12+J17+J20+J24+J26)</f>
        <v>459593.58999999997</v>
      </c>
      <c r="K11" s="57">
        <f>J11/G11*100</f>
        <v>134.69441949661507</v>
      </c>
      <c r="L11" s="57">
        <f>J11/I11*100</f>
        <v>54.362946332993069</v>
      </c>
    </row>
    <row r="12" spans="2:12" ht="25.5" x14ac:dyDescent="0.25">
      <c r="B12" s="10"/>
      <c r="C12" s="14">
        <v>63</v>
      </c>
      <c r="D12" s="14"/>
      <c r="E12" s="14"/>
      <c r="F12" s="14" t="s">
        <v>16</v>
      </c>
      <c r="G12" s="66">
        <v>281633.21999999997</v>
      </c>
      <c r="H12" s="66">
        <v>728600</v>
      </c>
      <c r="I12" s="66">
        <v>728600</v>
      </c>
      <c r="J12" s="57">
        <v>386304.6</v>
      </c>
      <c r="K12" s="57">
        <f>J12/G12*100</f>
        <v>137.16584996613682</v>
      </c>
      <c r="L12" s="57">
        <f>J12/I12*100</f>
        <v>53.020120779577276</v>
      </c>
    </row>
    <row r="13" spans="2:12" x14ac:dyDescent="0.25">
      <c r="B13" s="11"/>
      <c r="C13" s="11"/>
      <c r="D13" s="11">
        <v>636</v>
      </c>
      <c r="E13" s="11"/>
      <c r="F13" s="11" t="s">
        <v>106</v>
      </c>
      <c r="G13" s="56">
        <f>SUM(G15:G16)</f>
        <v>281633.21999999997</v>
      </c>
      <c r="H13" s="56">
        <v>728600</v>
      </c>
      <c r="I13" s="56">
        <v>728600</v>
      </c>
      <c r="J13" s="57">
        <v>386304.6</v>
      </c>
      <c r="K13" s="57">
        <f>J13/G13*100</f>
        <v>137.16584996613682</v>
      </c>
      <c r="L13" s="57">
        <f>J13/I13*100</f>
        <v>53.020120779577276</v>
      </c>
    </row>
    <row r="14" spans="2:12" x14ac:dyDescent="0.25">
      <c r="B14" s="11"/>
      <c r="C14" s="11"/>
      <c r="D14" s="11"/>
      <c r="E14" s="11"/>
      <c r="F14" s="11"/>
      <c r="G14" s="56"/>
      <c r="H14" s="56"/>
      <c r="I14" s="56"/>
      <c r="J14" s="57"/>
      <c r="K14" s="57"/>
      <c r="L14" s="57"/>
    </row>
    <row r="15" spans="2:12" ht="25.5" x14ac:dyDescent="0.25">
      <c r="B15" s="11"/>
      <c r="C15" s="11"/>
      <c r="D15" s="11"/>
      <c r="E15" s="11">
        <v>6361</v>
      </c>
      <c r="F15" s="16" t="s">
        <v>50</v>
      </c>
      <c r="G15" s="56">
        <v>281633.21999999997</v>
      </c>
      <c r="H15" s="56">
        <v>728200</v>
      </c>
      <c r="I15" s="56">
        <v>728200</v>
      </c>
      <c r="J15" s="57">
        <v>386304.6</v>
      </c>
      <c r="K15" s="57">
        <f t="shared" ref="K15:K21" si="0">J15/G15*100</f>
        <v>137.16584996613682</v>
      </c>
      <c r="L15" s="57">
        <f t="shared" ref="L15:L21" si="1">J15/I15*100</f>
        <v>53.049244712990927</v>
      </c>
    </row>
    <row r="16" spans="2:12" ht="25.5" x14ac:dyDescent="0.25">
      <c r="B16" s="11"/>
      <c r="C16" s="11"/>
      <c r="D16" s="12"/>
      <c r="E16" s="12">
        <v>6362</v>
      </c>
      <c r="F16" s="16" t="s">
        <v>50</v>
      </c>
      <c r="G16" s="56">
        <v>0</v>
      </c>
      <c r="H16" s="56">
        <v>400</v>
      </c>
      <c r="I16" s="56">
        <v>400</v>
      </c>
      <c r="J16" s="57">
        <v>0</v>
      </c>
      <c r="K16" s="57">
        <v>0</v>
      </c>
      <c r="L16" s="57">
        <f t="shared" si="1"/>
        <v>0</v>
      </c>
    </row>
    <row r="17" spans="2:12" x14ac:dyDescent="0.25">
      <c r="B17" s="11"/>
      <c r="C17" s="11">
        <v>65</v>
      </c>
      <c r="D17" s="12"/>
      <c r="E17" s="12"/>
      <c r="F17" s="12" t="s">
        <v>105</v>
      </c>
      <c r="G17" s="66">
        <v>21242.58</v>
      </c>
      <c r="H17" s="66">
        <v>54000</v>
      </c>
      <c r="I17" s="66">
        <v>54000</v>
      </c>
      <c r="J17" s="57">
        <v>31276.26</v>
      </c>
      <c r="K17" s="57">
        <f t="shared" si="0"/>
        <v>147.23381058233039</v>
      </c>
      <c r="L17" s="57">
        <f t="shared" si="1"/>
        <v>57.918999999999997</v>
      </c>
    </row>
    <row r="18" spans="2:12" x14ac:dyDescent="0.25">
      <c r="B18" s="11"/>
      <c r="C18" s="11"/>
      <c r="D18" s="12">
        <v>652</v>
      </c>
      <c r="E18" s="12"/>
      <c r="F18" s="12" t="s">
        <v>105</v>
      </c>
      <c r="G18" s="56">
        <v>21242.58</v>
      </c>
      <c r="H18" s="56">
        <v>54000</v>
      </c>
      <c r="I18" s="56">
        <v>54000</v>
      </c>
      <c r="J18" s="57">
        <v>31276.26</v>
      </c>
      <c r="K18" s="57">
        <f t="shared" si="0"/>
        <v>147.23381058233039</v>
      </c>
      <c r="L18" s="57">
        <f t="shared" si="1"/>
        <v>57.918999999999997</v>
      </c>
    </row>
    <row r="19" spans="2:12" x14ac:dyDescent="0.25">
      <c r="B19" s="11"/>
      <c r="C19" s="11"/>
      <c r="D19" s="12"/>
      <c r="E19" s="12">
        <v>6526</v>
      </c>
      <c r="F19" s="12" t="s">
        <v>104</v>
      </c>
      <c r="G19" s="56">
        <v>21242.58</v>
      </c>
      <c r="H19" s="56">
        <v>54000</v>
      </c>
      <c r="I19" s="56">
        <v>54000</v>
      </c>
      <c r="J19" s="57">
        <v>31276.26</v>
      </c>
      <c r="K19" s="57">
        <f t="shared" si="0"/>
        <v>147.23381058233039</v>
      </c>
      <c r="L19" s="57">
        <f t="shared" si="1"/>
        <v>57.918999999999997</v>
      </c>
    </row>
    <row r="20" spans="2:12" ht="25.5" x14ac:dyDescent="0.25">
      <c r="B20" s="11"/>
      <c r="C20" s="11">
        <v>66</v>
      </c>
      <c r="D20" s="12"/>
      <c r="E20" s="12"/>
      <c r="F20" s="14" t="s">
        <v>19</v>
      </c>
      <c r="G20" s="66">
        <v>1749.24</v>
      </c>
      <c r="H20" s="66">
        <v>5200</v>
      </c>
      <c r="I20" s="66">
        <v>5200</v>
      </c>
      <c r="J20" s="57">
        <v>2760</v>
      </c>
      <c r="K20" s="57">
        <f t="shared" si="0"/>
        <v>157.78280853399193</v>
      </c>
      <c r="L20" s="57">
        <f t="shared" si="1"/>
        <v>53.07692307692308</v>
      </c>
    </row>
    <row r="21" spans="2:12" ht="25.5" x14ac:dyDescent="0.25">
      <c r="B21" s="11"/>
      <c r="C21" s="19"/>
      <c r="D21" s="12">
        <v>661</v>
      </c>
      <c r="E21" s="12"/>
      <c r="F21" s="14" t="s">
        <v>26</v>
      </c>
      <c r="G21" s="56">
        <f>SUM(G22:G23)</f>
        <v>1749.24</v>
      </c>
      <c r="H21" s="56">
        <v>5200</v>
      </c>
      <c r="I21" s="56">
        <v>5200</v>
      </c>
      <c r="J21" s="57">
        <v>2760</v>
      </c>
      <c r="K21" s="57">
        <f t="shared" si="0"/>
        <v>157.78280853399193</v>
      </c>
      <c r="L21" s="57">
        <f t="shared" si="1"/>
        <v>53.07692307692308</v>
      </c>
    </row>
    <row r="22" spans="2:12" x14ac:dyDescent="0.25">
      <c r="B22" s="11"/>
      <c r="C22" s="19"/>
      <c r="D22" s="12"/>
      <c r="E22" s="12">
        <v>6614</v>
      </c>
      <c r="F22" s="14" t="s">
        <v>27</v>
      </c>
      <c r="G22" s="56">
        <v>0</v>
      </c>
      <c r="H22" s="56"/>
      <c r="I22" s="56"/>
      <c r="J22" s="57"/>
      <c r="K22" s="57"/>
      <c r="L22" s="57"/>
    </row>
    <row r="23" spans="2:12" x14ac:dyDescent="0.25">
      <c r="B23" s="11"/>
      <c r="C23" s="11"/>
      <c r="D23" s="12"/>
      <c r="E23" s="12">
        <v>6615</v>
      </c>
      <c r="F23" s="14" t="s">
        <v>51</v>
      </c>
      <c r="G23" s="56">
        <v>1749.24</v>
      </c>
      <c r="H23" s="56">
        <v>5200</v>
      </c>
      <c r="I23" s="56">
        <v>5200</v>
      </c>
      <c r="J23" s="57">
        <v>2760</v>
      </c>
      <c r="K23" s="57">
        <f t="shared" ref="K23:K25" si="2">J23/G23*100</f>
        <v>157.78280853399193</v>
      </c>
      <c r="L23" s="57">
        <f>J23/I23*100</f>
        <v>53.07692307692308</v>
      </c>
    </row>
    <row r="24" spans="2:12" x14ac:dyDescent="0.25">
      <c r="B24" s="11"/>
      <c r="C24" s="11">
        <v>67</v>
      </c>
      <c r="D24" s="12"/>
      <c r="E24" s="12"/>
      <c r="F24" s="14" t="s">
        <v>66</v>
      </c>
      <c r="G24" s="66">
        <v>36587.01</v>
      </c>
      <c r="H24" s="66">
        <v>57617</v>
      </c>
      <c r="I24" s="66">
        <v>57617</v>
      </c>
      <c r="J24" s="57">
        <v>39252.730000000003</v>
      </c>
      <c r="K24" s="57">
        <f t="shared" si="2"/>
        <v>107.28597390166618</v>
      </c>
      <c r="L24" s="57">
        <f>J24/I24*100</f>
        <v>68.12699376920007</v>
      </c>
    </row>
    <row r="25" spans="2:12" x14ac:dyDescent="0.25">
      <c r="B25" s="11"/>
      <c r="C25" s="11"/>
      <c r="D25" s="12"/>
      <c r="E25" s="12">
        <v>6711</v>
      </c>
      <c r="F25" s="14" t="s">
        <v>67</v>
      </c>
      <c r="G25" s="56">
        <v>36587.01</v>
      </c>
      <c r="H25" s="56">
        <v>57617</v>
      </c>
      <c r="I25" s="56">
        <v>57617</v>
      </c>
      <c r="J25" s="57">
        <v>39252.730000000003</v>
      </c>
      <c r="K25" s="57">
        <f t="shared" si="2"/>
        <v>107.28597390166618</v>
      </c>
      <c r="L25" s="57">
        <f>J25/I25*100</f>
        <v>68.12699376920007</v>
      </c>
    </row>
    <row r="26" spans="2:12" x14ac:dyDescent="0.25">
      <c r="B26" s="19"/>
      <c r="C26" s="11">
        <v>64</v>
      </c>
      <c r="D26" s="12"/>
      <c r="E26" s="12"/>
      <c r="F26" s="14" t="s">
        <v>101</v>
      </c>
      <c r="G26" s="59">
        <v>0</v>
      </c>
      <c r="H26" s="59"/>
      <c r="I26" s="59"/>
      <c r="J26" s="59">
        <v>0</v>
      </c>
      <c r="K26" s="57">
        <v>0</v>
      </c>
      <c r="L26" s="57"/>
    </row>
    <row r="27" spans="2:12" ht="30.75" customHeight="1" x14ac:dyDescent="0.25">
      <c r="B27" s="11"/>
      <c r="C27" s="11"/>
      <c r="D27" s="12">
        <v>641</v>
      </c>
      <c r="E27" s="12"/>
      <c r="F27" s="25" t="s">
        <v>102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/>
    </row>
    <row r="28" spans="2:12" s="118" customFormat="1" ht="25.5" x14ac:dyDescent="0.25">
      <c r="B28" s="25"/>
      <c r="C28" s="25"/>
      <c r="D28" s="25"/>
      <c r="E28" s="25">
        <v>6413</v>
      </c>
      <c r="F28" s="25" t="s">
        <v>103</v>
      </c>
      <c r="G28" s="60">
        <v>0</v>
      </c>
      <c r="H28" s="60">
        <v>0</v>
      </c>
      <c r="I28" s="60">
        <v>0</v>
      </c>
      <c r="J28" s="83">
        <v>0</v>
      </c>
      <c r="K28" s="83">
        <v>0</v>
      </c>
      <c r="L28" s="83"/>
    </row>
    <row r="29" spans="2:12" x14ac:dyDescent="0.25">
      <c r="B29" s="11"/>
      <c r="C29" s="19">
        <v>92</v>
      </c>
      <c r="D29" s="11"/>
      <c r="E29" s="11"/>
      <c r="F29" s="125" t="s">
        <v>200</v>
      </c>
      <c r="G29" s="56">
        <v>65017.87</v>
      </c>
      <c r="H29" s="66">
        <v>40000</v>
      </c>
      <c r="I29" s="66">
        <v>40000</v>
      </c>
      <c r="J29" s="57"/>
      <c r="K29" s="57"/>
      <c r="L29" s="57"/>
    </row>
    <row r="30" spans="2:12" x14ac:dyDescent="0.25">
      <c r="B30" s="11"/>
      <c r="C30" s="11"/>
      <c r="D30" s="11"/>
      <c r="E30" s="11"/>
      <c r="F30" s="25"/>
      <c r="G30" s="56"/>
      <c r="H30" s="56"/>
      <c r="I30" s="56"/>
      <c r="J30" s="57"/>
      <c r="K30" s="57"/>
      <c r="L30" s="57"/>
    </row>
    <row r="31" spans="2:12" x14ac:dyDescent="0.25">
      <c r="B31" s="11"/>
      <c r="C31" s="11"/>
      <c r="D31" s="11"/>
      <c r="E31" s="11"/>
      <c r="F31" s="25"/>
      <c r="G31" s="56"/>
      <c r="H31" s="56"/>
      <c r="I31" s="56"/>
      <c r="J31" s="57"/>
      <c r="K31" s="57"/>
      <c r="L31" s="57"/>
    </row>
    <row r="32" spans="2:12" x14ac:dyDescent="0.25">
      <c r="B32" s="11"/>
      <c r="C32" s="11"/>
      <c r="D32" s="11"/>
      <c r="E32" s="11" t="s">
        <v>17</v>
      </c>
      <c r="F32" s="25"/>
      <c r="G32" s="56"/>
      <c r="H32" s="56"/>
      <c r="I32" s="56"/>
      <c r="J32" s="57"/>
      <c r="K32" s="57"/>
      <c r="L32" s="57"/>
    </row>
    <row r="34" spans="2:12" ht="18" x14ac:dyDescent="0.25">
      <c r="B34" s="3"/>
      <c r="C34" s="3"/>
      <c r="D34" s="3"/>
      <c r="E34" s="3"/>
      <c r="F34" s="3"/>
      <c r="G34" s="3"/>
      <c r="H34" s="3"/>
      <c r="I34" s="3"/>
      <c r="J34" s="4"/>
      <c r="K34" s="4"/>
      <c r="L34" s="4"/>
    </row>
    <row r="35" spans="2:12" ht="36.75" customHeight="1" x14ac:dyDescent="0.25">
      <c r="B35" s="154" t="s">
        <v>8</v>
      </c>
      <c r="C35" s="155"/>
      <c r="D35" s="155"/>
      <c r="E35" s="155"/>
      <c r="F35" s="156"/>
      <c r="G35" s="37" t="s">
        <v>189</v>
      </c>
      <c r="H35" s="37" t="s">
        <v>41</v>
      </c>
      <c r="I35" s="37" t="s">
        <v>187</v>
      </c>
      <c r="J35" s="37" t="s">
        <v>190</v>
      </c>
      <c r="K35" s="37" t="s">
        <v>21</v>
      </c>
      <c r="L35" s="37" t="s">
        <v>39</v>
      </c>
    </row>
    <row r="36" spans="2:12" x14ac:dyDescent="0.25">
      <c r="B36" s="151">
        <v>1</v>
      </c>
      <c r="C36" s="152"/>
      <c r="D36" s="152"/>
      <c r="E36" s="152"/>
      <c r="F36" s="153"/>
      <c r="G36" s="39">
        <v>2</v>
      </c>
      <c r="H36" s="39">
        <v>3</v>
      </c>
      <c r="I36" s="39">
        <v>4</v>
      </c>
      <c r="J36" s="39">
        <v>5</v>
      </c>
      <c r="K36" s="39" t="s">
        <v>32</v>
      </c>
      <c r="L36" s="39" t="s">
        <v>33</v>
      </c>
    </row>
    <row r="37" spans="2:12" x14ac:dyDescent="0.25">
      <c r="B37" s="10"/>
      <c r="C37" s="10"/>
      <c r="D37" s="10"/>
      <c r="E37" s="10"/>
      <c r="F37" s="10" t="s">
        <v>37</v>
      </c>
      <c r="G37" s="66">
        <v>335938.06</v>
      </c>
      <c r="H37" s="66">
        <v>885417</v>
      </c>
      <c r="I37" s="56">
        <v>885417</v>
      </c>
      <c r="J37" s="57">
        <f>SUM(J38+J81)</f>
        <v>447868.91</v>
      </c>
      <c r="K37" s="57">
        <f t="shared" ref="K37:K43" si="3">J37/G37*100</f>
        <v>133.31889515585104</v>
      </c>
      <c r="L37" s="100">
        <f t="shared" ref="L37:L43" si="4">J37/I37*100</f>
        <v>50.582822557055032</v>
      </c>
    </row>
    <row r="38" spans="2:12" x14ac:dyDescent="0.25">
      <c r="B38" s="10">
        <v>3</v>
      </c>
      <c r="C38" s="10"/>
      <c r="D38" s="10"/>
      <c r="E38" s="10"/>
      <c r="F38" s="10" t="s">
        <v>4</v>
      </c>
      <c r="G38" s="66">
        <f>SUM(G39+G45+G75)</f>
        <v>334336.27999999997</v>
      </c>
      <c r="H38" s="69">
        <v>860737</v>
      </c>
      <c r="I38" s="56">
        <v>860737</v>
      </c>
      <c r="J38" s="57">
        <v>445651.72</v>
      </c>
      <c r="K38" s="57">
        <f t="shared" si="3"/>
        <v>133.29445431408163</v>
      </c>
      <c r="L38" s="57">
        <f t="shared" si="4"/>
        <v>51.775596959349947</v>
      </c>
    </row>
    <row r="39" spans="2:12" x14ac:dyDescent="0.25">
      <c r="B39" s="10"/>
      <c r="C39" s="10">
        <v>31</v>
      </c>
      <c r="D39" s="14"/>
      <c r="E39" s="14"/>
      <c r="F39" s="14" t="s">
        <v>5</v>
      </c>
      <c r="G39" s="66">
        <v>277971.57</v>
      </c>
      <c r="H39" s="66">
        <v>725410</v>
      </c>
      <c r="I39" s="66">
        <v>725410</v>
      </c>
      <c r="J39" s="57">
        <f>SUM(J40+J43+J44)</f>
        <v>385324.6</v>
      </c>
      <c r="K39" s="57">
        <f t="shared" si="3"/>
        <v>138.62014737694216</v>
      </c>
      <c r="L39" s="57">
        <f t="shared" si="4"/>
        <v>53.118181442218884</v>
      </c>
    </row>
    <row r="40" spans="2:12" x14ac:dyDescent="0.25">
      <c r="B40" s="11"/>
      <c r="C40" s="11"/>
      <c r="D40" s="11">
        <v>311</v>
      </c>
      <c r="E40" s="11"/>
      <c r="F40" s="11" t="s">
        <v>28</v>
      </c>
      <c r="G40" s="66">
        <f>SUM(G41:G42)</f>
        <v>232202.37999999998</v>
      </c>
      <c r="H40" s="56">
        <v>601200</v>
      </c>
      <c r="I40" s="56">
        <v>601200</v>
      </c>
      <c r="J40" s="121">
        <f>SUM(J41:J42)</f>
        <v>325269.02999999997</v>
      </c>
      <c r="K40" s="57">
        <f t="shared" si="3"/>
        <v>140.07997247917959</v>
      </c>
      <c r="L40" s="57">
        <f t="shared" si="4"/>
        <v>54.103298403193612</v>
      </c>
    </row>
    <row r="41" spans="2:12" x14ac:dyDescent="0.25">
      <c r="B41" s="11"/>
      <c r="C41" s="11"/>
      <c r="D41" s="11"/>
      <c r="E41" s="11">
        <v>3111</v>
      </c>
      <c r="F41" s="11" t="s">
        <v>29</v>
      </c>
      <c r="G41" s="56">
        <v>228627.61</v>
      </c>
      <c r="H41" s="56">
        <v>591200</v>
      </c>
      <c r="I41" s="56">
        <v>591200</v>
      </c>
      <c r="J41" s="57">
        <v>316276.78999999998</v>
      </c>
      <c r="K41" s="57">
        <f t="shared" si="3"/>
        <v>138.33709323209038</v>
      </c>
      <c r="L41" s="57">
        <f t="shared" si="4"/>
        <v>53.497427266576445</v>
      </c>
    </row>
    <row r="42" spans="2:12" x14ac:dyDescent="0.25">
      <c r="B42" s="11"/>
      <c r="C42" s="11"/>
      <c r="D42" s="11"/>
      <c r="E42" s="11">
        <v>3113</v>
      </c>
      <c r="F42" s="11" t="s">
        <v>107</v>
      </c>
      <c r="G42" s="56">
        <v>3574.77</v>
      </c>
      <c r="H42" s="56">
        <v>10000</v>
      </c>
      <c r="I42" s="56">
        <v>10000</v>
      </c>
      <c r="J42" s="57">
        <v>8992.24</v>
      </c>
      <c r="K42" s="57">
        <f t="shared" si="3"/>
        <v>251.54737227849623</v>
      </c>
      <c r="L42" s="57">
        <f t="shared" si="4"/>
        <v>89.922399999999996</v>
      </c>
    </row>
    <row r="43" spans="2:12" x14ac:dyDescent="0.25">
      <c r="B43" s="11"/>
      <c r="C43" s="11"/>
      <c r="D43" s="11">
        <v>312</v>
      </c>
      <c r="E43" s="11">
        <v>3121</v>
      </c>
      <c r="F43" s="11" t="s">
        <v>69</v>
      </c>
      <c r="G43" s="66">
        <v>10458.73</v>
      </c>
      <c r="H43" s="56">
        <v>25000</v>
      </c>
      <c r="I43" s="56">
        <v>25000</v>
      </c>
      <c r="J43" s="121">
        <v>12462.16</v>
      </c>
      <c r="K43" s="57">
        <f t="shared" si="3"/>
        <v>119.15557625065377</v>
      </c>
      <c r="L43" s="57">
        <f t="shared" si="4"/>
        <v>49.848640000000003</v>
      </c>
    </row>
    <row r="44" spans="2:12" x14ac:dyDescent="0.25">
      <c r="B44" s="11"/>
      <c r="C44" s="11"/>
      <c r="D44" s="11">
        <v>313</v>
      </c>
      <c r="E44" s="11">
        <v>3132</v>
      </c>
      <c r="F44" s="11" t="s">
        <v>68</v>
      </c>
      <c r="G44" s="66">
        <v>35310.46</v>
      </c>
      <c r="H44" s="56">
        <v>99210</v>
      </c>
      <c r="I44" s="56">
        <v>99210</v>
      </c>
      <c r="J44" s="121">
        <v>47593.41</v>
      </c>
      <c r="K44" s="57">
        <f t="shared" ref="K44:K54" si="5">J44/G44*100</f>
        <v>134.7855847813934</v>
      </c>
      <c r="L44" s="57">
        <f t="shared" ref="L44:L54" si="6">J44/I44*100</f>
        <v>47.972391895978234</v>
      </c>
    </row>
    <row r="45" spans="2:12" x14ac:dyDescent="0.25">
      <c r="B45" s="11"/>
      <c r="C45" s="19">
        <v>32</v>
      </c>
      <c r="D45" s="12"/>
      <c r="E45" s="12"/>
      <c r="F45" s="11" t="s">
        <v>15</v>
      </c>
      <c r="G45" s="66">
        <v>56004.85</v>
      </c>
      <c r="H45" s="66">
        <v>134777</v>
      </c>
      <c r="I45" s="66">
        <f>SUM(I46+I50+I57+I67+I69)</f>
        <v>134777</v>
      </c>
      <c r="J45" s="121">
        <f>SUM(J46+J50+J57+J67+J69)</f>
        <v>59922.46</v>
      </c>
      <c r="K45" s="57">
        <f t="shared" si="5"/>
        <v>106.99512631495307</v>
      </c>
      <c r="L45" s="57">
        <f t="shared" si="6"/>
        <v>44.46044948322043</v>
      </c>
    </row>
    <row r="46" spans="2:12" x14ac:dyDescent="0.25">
      <c r="B46" s="11"/>
      <c r="C46" s="11"/>
      <c r="D46" s="11">
        <v>321</v>
      </c>
      <c r="E46" s="11"/>
      <c r="F46" s="11" t="s">
        <v>30</v>
      </c>
      <c r="G46" s="67">
        <v>37788.07</v>
      </c>
      <c r="H46" s="67">
        <f>SUM(H49+H48+H47)</f>
        <v>83867</v>
      </c>
      <c r="I46" s="67">
        <f>SUM(I47:I49)</f>
        <v>83867</v>
      </c>
      <c r="J46" s="121">
        <f>SUM(J47:J49)</f>
        <v>38895.4</v>
      </c>
      <c r="K46" s="57">
        <f t="shared" si="5"/>
        <v>102.93036929380092</v>
      </c>
      <c r="L46" s="57">
        <f t="shared" si="6"/>
        <v>46.377478626873504</v>
      </c>
    </row>
    <row r="47" spans="2:12" x14ac:dyDescent="0.25">
      <c r="B47" s="11"/>
      <c r="C47" s="19"/>
      <c r="D47" s="11"/>
      <c r="E47" s="11">
        <v>3211</v>
      </c>
      <c r="F47" s="25" t="s">
        <v>31</v>
      </c>
      <c r="G47" s="56">
        <v>5767.78</v>
      </c>
      <c r="H47" s="56">
        <v>9000</v>
      </c>
      <c r="I47" s="56">
        <v>9000</v>
      </c>
      <c r="J47" s="57">
        <v>7219.63</v>
      </c>
      <c r="K47" s="57">
        <f t="shared" si="5"/>
        <v>125.17172985099987</v>
      </c>
      <c r="L47" s="57">
        <f t="shared" si="6"/>
        <v>80.218111111111114</v>
      </c>
    </row>
    <row r="48" spans="2:12" x14ac:dyDescent="0.25">
      <c r="B48" s="11"/>
      <c r="C48" s="19"/>
      <c r="D48" s="11"/>
      <c r="E48" s="11">
        <v>3212</v>
      </c>
      <c r="F48" s="25" t="s">
        <v>70</v>
      </c>
      <c r="G48" s="56">
        <v>31829.09</v>
      </c>
      <c r="H48" s="56">
        <v>72047</v>
      </c>
      <c r="I48" s="56">
        <v>72047</v>
      </c>
      <c r="J48" s="57">
        <v>31281.77</v>
      </c>
      <c r="K48" s="57">
        <f t="shared" si="5"/>
        <v>98.280440942546591</v>
      </c>
      <c r="L48" s="57">
        <f t="shared" si="6"/>
        <v>43.418560106597084</v>
      </c>
    </row>
    <row r="49" spans="2:12" x14ac:dyDescent="0.25">
      <c r="B49" s="11"/>
      <c r="C49" s="19"/>
      <c r="D49" s="11"/>
      <c r="E49" s="11">
        <v>3213</v>
      </c>
      <c r="F49" s="25" t="s">
        <v>71</v>
      </c>
      <c r="G49" s="56">
        <v>191.2</v>
      </c>
      <c r="H49" s="56">
        <v>2820</v>
      </c>
      <c r="I49" s="56">
        <v>2820</v>
      </c>
      <c r="J49" s="57">
        <v>394</v>
      </c>
      <c r="K49" s="57">
        <f t="shared" si="5"/>
        <v>206.06694560669459</v>
      </c>
      <c r="L49" s="57">
        <f t="shared" si="6"/>
        <v>13.971631205673759</v>
      </c>
    </row>
    <row r="50" spans="2:12" x14ac:dyDescent="0.25">
      <c r="B50" s="11"/>
      <c r="C50" s="19"/>
      <c r="D50" s="11">
        <v>322</v>
      </c>
      <c r="E50" s="11"/>
      <c r="F50" s="25" t="s">
        <v>72</v>
      </c>
      <c r="G50" s="67">
        <v>5123.9799999999996</v>
      </c>
      <c r="H50" s="67">
        <f>SUM(H51:H56)</f>
        <v>25130</v>
      </c>
      <c r="I50" s="67">
        <f>SUM(I51:I55)</f>
        <v>25130</v>
      </c>
      <c r="J50" s="121">
        <f>SUM(J51:J55)</f>
        <v>7668.1200000000008</v>
      </c>
      <c r="K50" s="57">
        <f t="shared" si="5"/>
        <v>149.65163798453548</v>
      </c>
      <c r="L50" s="57">
        <f t="shared" si="6"/>
        <v>30.51380819737366</v>
      </c>
    </row>
    <row r="51" spans="2:12" x14ac:dyDescent="0.25">
      <c r="B51" s="11"/>
      <c r="C51" s="19"/>
      <c r="D51" s="11"/>
      <c r="E51" s="11">
        <v>3221</v>
      </c>
      <c r="F51" s="25" t="s">
        <v>73</v>
      </c>
      <c r="G51" s="56">
        <v>1494.61</v>
      </c>
      <c r="H51" s="56">
        <v>5580</v>
      </c>
      <c r="I51" s="56">
        <v>5580</v>
      </c>
      <c r="J51" s="57">
        <v>2953.12</v>
      </c>
      <c r="K51" s="57">
        <f t="shared" si="5"/>
        <v>197.58465419072536</v>
      </c>
      <c r="L51" s="57">
        <f t="shared" si="6"/>
        <v>52.92329749103942</v>
      </c>
    </row>
    <row r="52" spans="2:12" x14ac:dyDescent="0.25">
      <c r="B52" s="11"/>
      <c r="C52" s="19"/>
      <c r="D52" s="11"/>
      <c r="E52" s="11">
        <v>3223</v>
      </c>
      <c r="F52" s="25" t="s">
        <v>74</v>
      </c>
      <c r="G52" s="56">
        <v>3298.13</v>
      </c>
      <c r="H52" s="56">
        <v>15500</v>
      </c>
      <c r="I52" s="56">
        <v>15500</v>
      </c>
      <c r="J52" s="57">
        <v>2358.5700000000002</v>
      </c>
      <c r="K52" s="57">
        <f t="shared" si="5"/>
        <v>71.512341842195426</v>
      </c>
      <c r="L52" s="57">
        <f t="shared" si="6"/>
        <v>15.21658064516129</v>
      </c>
    </row>
    <row r="53" spans="2:12" x14ac:dyDescent="0.25">
      <c r="B53" s="11"/>
      <c r="C53" s="19"/>
      <c r="D53" s="11"/>
      <c r="E53" s="11">
        <v>3224</v>
      </c>
      <c r="F53" s="25" t="s">
        <v>75</v>
      </c>
      <c r="G53" s="56">
        <v>161.74</v>
      </c>
      <c r="H53" s="56">
        <v>2000</v>
      </c>
      <c r="I53" s="56">
        <v>2000</v>
      </c>
      <c r="J53" s="57">
        <v>540.91</v>
      </c>
      <c r="K53" s="57">
        <f t="shared" si="5"/>
        <v>334.43180413008531</v>
      </c>
      <c r="L53" s="57">
        <f t="shared" si="6"/>
        <v>27.045500000000001</v>
      </c>
    </row>
    <row r="54" spans="2:12" x14ac:dyDescent="0.25">
      <c r="B54" s="11"/>
      <c r="C54" s="19"/>
      <c r="D54" s="11"/>
      <c r="E54" s="11">
        <v>3225</v>
      </c>
      <c r="F54" s="25" t="s">
        <v>76</v>
      </c>
      <c r="G54" s="56">
        <v>169.5</v>
      </c>
      <c r="H54" s="56">
        <v>2000</v>
      </c>
      <c r="I54" s="56">
        <v>2000</v>
      </c>
      <c r="J54" s="57">
        <v>1815.52</v>
      </c>
      <c r="K54" s="57">
        <f t="shared" si="5"/>
        <v>1071.1032448377582</v>
      </c>
      <c r="L54" s="57">
        <f t="shared" si="6"/>
        <v>90.775999999999996</v>
      </c>
    </row>
    <row r="55" spans="2:12" x14ac:dyDescent="0.25">
      <c r="B55" s="11"/>
      <c r="C55" s="19"/>
      <c r="D55" s="11"/>
      <c r="E55" s="11">
        <v>3227</v>
      </c>
      <c r="F55" s="25" t="s">
        <v>77</v>
      </c>
      <c r="G55" s="56">
        <v>0</v>
      </c>
      <c r="H55" s="56">
        <v>50</v>
      </c>
      <c r="I55" s="56">
        <v>50</v>
      </c>
      <c r="J55" s="57">
        <v>0</v>
      </c>
      <c r="K55" s="57">
        <v>0</v>
      </c>
      <c r="L55" s="57">
        <v>0</v>
      </c>
    </row>
    <row r="56" spans="2:12" x14ac:dyDescent="0.25">
      <c r="B56" s="11"/>
      <c r="C56" s="19"/>
      <c r="D56" s="11"/>
      <c r="E56" s="11"/>
      <c r="F56" s="25"/>
      <c r="G56" s="56"/>
      <c r="H56" s="56"/>
      <c r="I56" s="56"/>
      <c r="J56" s="57"/>
      <c r="K56" s="57"/>
      <c r="L56" s="57"/>
    </row>
    <row r="57" spans="2:12" x14ac:dyDescent="0.25">
      <c r="B57" s="11"/>
      <c r="C57" s="19"/>
      <c r="D57" s="11">
        <v>323</v>
      </c>
      <c r="E57" s="11"/>
      <c r="F57" s="25" t="s">
        <v>78</v>
      </c>
      <c r="G57" s="67">
        <f>SUM(G58:G66)</f>
        <v>10982.77</v>
      </c>
      <c r="H57" s="67">
        <f>SUM(H58:H66)</f>
        <v>18680</v>
      </c>
      <c r="I57" s="67">
        <f>SUM(I58:I66)</f>
        <v>18680</v>
      </c>
      <c r="J57" s="121">
        <f>SUM(J58:J66)</f>
        <v>10358.74</v>
      </c>
      <c r="K57" s="57">
        <f>J57/G57*100</f>
        <v>94.318100078577615</v>
      </c>
      <c r="L57" s="57">
        <f t="shared" ref="L57:L64" si="7">J57/I57*100</f>
        <v>55.453640256959311</v>
      </c>
    </row>
    <row r="58" spans="2:12" x14ac:dyDescent="0.25">
      <c r="B58" s="11"/>
      <c r="C58" s="19"/>
      <c r="D58" s="11"/>
      <c r="E58" s="11">
        <v>3231</v>
      </c>
      <c r="F58" s="25" t="s">
        <v>79</v>
      </c>
      <c r="G58" s="56">
        <v>1216.73</v>
      </c>
      <c r="H58" s="56">
        <v>2830</v>
      </c>
      <c r="I58" s="56">
        <v>2830</v>
      </c>
      <c r="J58" s="57">
        <v>1294.22</v>
      </c>
      <c r="K58" s="57">
        <f>J58/G58*100</f>
        <v>106.36870957402218</v>
      </c>
      <c r="L58" s="57">
        <f t="shared" si="7"/>
        <v>45.732155477031803</v>
      </c>
    </row>
    <row r="59" spans="2:12" x14ac:dyDescent="0.25">
      <c r="B59" s="11"/>
      <c r="C59" s="19"/>
      <c r="D59" s="11"/>
      <c r="E59" s="11">
        <v>3232</v>
      </c>
      <c r="F59" s="25" t="s">
        <v>80</v>
      </c>
      <c r="G59" s="56">
        <v>2025.36</v>
      </c>
      <c r="H59" s="56">
        <v>4020</v>
      </c>
      <c r="I59" s="56">
        <v>4020</v>
      </c>
      <c r="J59" s="57">
        <v>2496.46</v>
      </c>
      <c r="K59" s="57">
        <f>J59/G59*100</f>
        <v>123.26006240865821</v>
      </c>
      <c r="L59" s="57">
        <f t="shared" si="7"/>
        <v>62.10099502487563</v>
      </c>
    </row>
    <row r="60" spans="2:12" x14ac:dyDescent="0.25">
      <c r="B60" s="11"/>
      <c r="C60" s="19"/>
      <c r="D60" s="11"/>
      <c r="E60" s="11">
        <v>3233</v>
      </c>
      <c r="F60" s="25" t="s">
        <v>81</v>
      </c>
      <c r="G60" s="56">
        <v>0</v>
      </c>
      <c r="H60" s="56">
        <v>200</v>
      </c>
      <c r="I60" s="56">
        <v>200</v>
      </c>
      <c r="J60" s="57">
        <v>600</v>
      </c>
      <c r="K60" s="57">
        <v>0</v>
      </c>
      <c r="L60" s="57">
        <f t="shared" si="7"/>
        <v>300</v>
      </c>
    </row>
    <row r="61" spans="2:12" x14ac:dyDescent="0.25">
      <c r="B61" s="11"/>
      <c r="C61" s="19"/>
      <c r="D61" s="11"/>
      <c r="E61" s="11">
        <v>3234</v>
      </c>
      <c r="F61" s="25" t="s">
        <v>82</v>
      </c>
      <c r="G61" s="56">
        <v>203.54</v>
      </c>
      <c r="H61" s="56">
        <v>660</v>
      </c>
      <c r="I61" s="56">
        <v>660</v>
      </c>
      <c r="J61" s="57">
        <v>191.78</v>
      </c>
      <c r="K61" s="57">
        <f t="shared" ref="K61:K69" si="8">J61/G61*100</f>
        <v>94.222265893681836</v>
      </c>
      <c r="L61" s="57">
        <f t="shared" si="7"/>
        <v>29.057575757575759</v>
      </c>
    </row>
    <row r="62" spans="2:12" x14ac:dyDescent="0.25">
      <c r="B62" s="11"/>
      <c r="C62" s="19"/>
      <c r="D62" s="11"/>
      <c r="E62" s="11">
        <v>3235</v>
      </c>
      <c r="F62" s="25" t="s">
        <v>83</v>
      </c>
      <c r="G62" s="56">
        <v>0</v>
      </c>
      <c r="H62" s="56">
        <v>130</v>
      </c>
      <c r="I62" s="56">
        <v>130</v>
      </c>
      <c r="J62" s="57">
        <v>0</v>
      </c>
      <c r="K62" s="57">
        <v>0</v>
      </c>
      <c r="L62" s="57">
        <f t="shared" si="7"/>
        <v>0</v>
      </c>
    </row>
    <row r="63" spans="2:12" x14ac:dyDescent="0.25">
      <c r="B63" s="11"/>
      <c r="C63" s="19"/>
      <c r="D63" s="11"/>
      <c r="E63" s="11">
        <v>3236</v>
      </c>
      <c r="F63" s="25" t="s">
        <v>84</v>
      </c>
      <c r="G63" s="56">
        <v>1911.24</v>
      </c>
      <c r="H63" s="56">
        <v>1600</v>
      </c>
      <c r="I63" s="56">
        <v>1600</v>
      </c>
      <c r="J63" s="57">
        <v>477.81</v>
      </c>
      <c r="K63" s="57">
        <f t="shared" si="8"/>
        <v>25</v>
      </c>
      <c r="L63" s="57">
        <f t="shared" si="7"/>
        <v>29.863125</v>
      </c>
    </row>
    <row r="64" spans="2:12" x14ac:dyDescent="0.25">
      <c r="B64" s="11"/>
      <c r="C64" s="19"/>
      <c r="D64" s="11"/>
      <c r="E64" s="11">
        <v>3237</v>
      </c>
      <c r="F64" s="25" t="s">
        <v>85</v>
      </c>
      <c r="G64" s="56">
        <v>5025.8999999999996</v>
      </c>
      <c r="H64" s="56">
        <v>6100</v>
      </c>
      <c r="I64" s="56">
        <v>6100</v>
      </c>
      <c r="J64" s="57">
        <v>4346.21</v>
      </c>
      <c r="K64" s="57">
        <f t="shared" si="8"/>
        <v>86.476253009411252</v>
      </c>
      <c r="L64" s="57">
        <f t="shared" si="7"/>
        <v>71.249344262295082</v>
      </c>
    </row>
    <row r="65" spans="2:12" x14ac:dyDescent="0.25">
      <c r="B65" s="11"/>
      <c r="C65" s="19"/>
      <c r="D65" s="11"/>
      <c r="E65" s="11">
        <v>3238</v>
      </c>
      <c r="F65" s="25" t="s">
        <v>108</v>
      </c>
      <c r="G65" s="56">
        <v>600</v>
      </c>
      <c r="H65" s="56">
        <v>1690</v>
      </c>
      <c r="I65" s="56">
        <v>1690</v>
      </c>
      <c r="J65" s="57">
        <v>725</v>
      </c>
      <c r="K65" s="57">
        <f t="shared" si="8"/>
        <v>120.83333333333333</v>
      </c>
      <c r="L65" s="57">
        <f t="shared" ref="L65:L73" si="9">J65/I65*100</f>
        <v>42.899408284023671</v>
      </c>
    </row>
    <row r="66" spans="2:12" x14ac:dyDescent="0.25">
      <c r="B66" s="11"/>
      <c r="C66" s="19"/>
      <c r="D66" s="11"/>
      <c r="E66" s="11">
        <v>3239</v>
      </c>
      <c r="F66" s="25" t="s">
        <v>86</v>
      </c>
      <c r="G66" s="56">
        <v>0</v>
      </c>
      <c r="H66" s="56">
        <v>1450</v>
      </c>
      <c r="I66" s="56">
        <v>1450</v>
      </c>
      <c r="J66" s="57">
        <v>227.26</v>
      </c>
      <c r="K66" s="57">
        <v>0</v>
      </c>
      <c r="L66" s="57">
        <f t="shared" si="9"/>
        <v>15.67310344827586</v>
      </c>
    </row>
    <row r="67" spans="2:12" ht="25.5" x14ac:dyDescent="0.25">
      <c r="B67" s="11"/>
      <c r="C67" s="19"/>
      <c r="D67" s="11">
        <v>324</v>
      </c>
      <c r="E67" s="11"/>
      <c r="F67" s="25" t="s">
        <v>87</v>
      </c>
      <c r="G67" s="67">
        <v>282.88</v>
      </c>
      <c r="H67" s="67">
        <v>500</v>
      </c>
      <c r="I67" s="67">
        <v>500</v>
      </c>
      <c r="J67" s="121">
        <v>700</v>
      </c>
      <c r="K67" s="57">
        <f t="shared" si="8"/>
        <v>247.45475113122174</v>
      </c>
      <c r="L67" s="57">
        <f t="shared" si="9"/>
        <v>140</v>
      </c>
    </row>
    <row r="68" spans="2:12" ht="25.5" x14ac:dyDescent="0.25">
      <c r="B68" s="11"/>
      <c r="C68" s="19"/>
      <c r="D68" s="11"/>
      <c r="E68" s="11">
        <v>3241</v>
      </c>
      <c r="F68" s="25" t="s">
        <v>87</v>
      </c>
      <c r="G68" s="56">
        <v>282.88</v>
      </c>
      <c r="H68" s="56">
        <v>500</v>
      </c>
      <c r="I68" s="56">
        <v>500</v>
      </c>
      <c r="J68" s="57">
        <v>700</v>
      </c>
      <c r="K68" s="57">
        <f t="shared" si="8"/>
        <v>247.45475113122174</v>
      </c>
      <c r="L68" s="57">
        <f t="shared" si="9"/>
        <v>140</v>
      </c>
    </row>
    <row r="69" spans="2:12" x14ac:dyDescent="0.25">
      <c r="B69" s="11"/>
      <c r="C69" s="19"/>
      <c r="D69" s="11">
        <v>329</v>
      </c>
      <c r="E69" s="11"/>
      <c r="F69" s="25" t="s">
        <v>88</v>
      </c>
      <c r="G69" s="67">
        <v>1827.15</v>
      </c>
      <c r="H69" s="67">
        <f>SUM(H70:H73)</f>
        <v>6600</v>
      </c>
      <c r="I69" s="67">
        <f>SUM(I70:I74)</f>
        <v>6600</v>
      </c>
      <c r="J69" s="121">
        <f>SUM(J70:J73)</f>
        <v>2300.2000000000003</v>
      </c>
      <c r="K69" s="57">
        <f t="shared" si="8"/>
        <v>125.89004734148813</v>
      </c>
      <c r="L69" s="57">
        <f t="shared" si="9"/>
        <v>34.851515151515159</v>
      </c>
    </row>
    <row r="70" spans="2:12" x14ac:dyDescent="0.25">
      <c r="B70" s="11"/>
      <c r="C70" s="19"/>
      <c r="D70" s="11"/>
      <c r="E70" s="11">
        <v>3293</v>
      </c>
      <c r="F70" s="25" t="s">
        <v>89</v>
      </c>
      <c r="G70" s="56">
        <v>184.65</v>
      </c>
      <c r="H70" s="56">
        <v>1500</v>
      </c>
      <c r="I70" s="56">
        <v>1500</v>
      </c>
      <c r="J70" s="57">
        <v>489.39</v>
      </c>
      <c r="K70" s="57">
        <f>J70/G70*100</f>
        <v>265.03655564581641</v>
      </c>
      <c r="L70" s="57">
        <f t="shared" si="9"/>
        <v>32.625999999999998</v>
      </c>
    </row>
    <row r="71" spans="2:12" x14ac:dyDescent="0.25">
      <c r="B71" s="11"/>
      <c r="C71" s="19"/>
      <c r="D71" s="11"/>
      <c r="E71" s="11">
        <v>3294</v>
      </c>
      <c r="F71" s="25" t="s">
        <v>90</v>
      </c>
      <c r="G71" s="56">
        <v>360</v>
      </c>
      <c r="H71" s="56">
        <v>1700</v>
      </c>
      <c r="I71" s="56">
        <v>1700</v>
      </c>
      <c r="J71" s="57">
        <v>395</v>
      </c>
      <c r="K71" s="57">
        <f>J71/G71*100</f>
        <v>109.72222222222223</v>
      </c>
      <c r="L71" s="57">
        <f t="shared" si="9"/>
        <v>23.235294117647058</v>
      </c>
    </row>
    <row r="72" spans="2:12" x14ac:dyDescent="0.25">
      <c r="B72" s="11"/>
      <c r="C72" s="19"/>
      <c r="D72" s="11"/>
      <c r="E72" s="11">
        <v>3295</v>
      </c>
      <c r="F72" s="25" t="s">
        <v>91</v>
      </c>
      <c r="G72" s="56">
        <v>961.5</v>
      </c>
      <c r="H72" s="56">
        <v>2400</v>
      </c>
      <c r="I72" s="56">
        <v>2400</v>
      </c>
      <c r="J72" s="57">
        <v>1066.22</v>
      </c>
      <c r="K72" s="57">
        <f>J72/G72*100</f>
        <v>110.8913156526261</v>
      </c>
      <c r="L72" s="57">
        <f t="shared" si="9"/>
        <v>44.425833333333337</v>
      </c>
    </row>
    <row r="73" spans="2:12" x14ac:dyDescent="0.25">
      <c r="B73" s="11"/>
      <c r="C73" s="19"/>
      <c r="D73" s="11"/>
      <c r="E73" s="11">
        <v>3299</v>
      </c>
      <c r="F73" s="25" t="s">
        <v>88</v>
      </c>
      <c r="G73" s="56">
        <v>321</v>
      </c>
      <c r="H73" s="56">
        <v>1000</v>
      </c>
      <c r="I73" s="56">
        <v>1000</v>
      </c>
      <c r="J73" s="57">
        <v>349.59</v>
      </c>
      <c r="K73" s="57">
        <f>J73/G73*100</f>
        <v>108.90654205607476</v>
      </c>
      <c r="L73" s="57">
        <f t="shared" si="9"/>
        <v>34.958999999999996</v>
      </c>
    </row>
    <row r="74" spans="2:12" x14ac:dyDescent="0.25">
      <c r="B74" s="11"/>
      <c r="C74" s="19"/>
      <c r="D74" s="11"/>
      <c r="E74" s="11"/>
      <c r="F74" s="25"/>
      <c r="G74" s="56"/>
      <c r="H74" s="56"/>
      <c r="I74" s="56"/>
      <c r="J74" s="57"/>
      <c r="K74" s="57"/>
      <c r="L74" s="57"/>
    </row>
    <row r="75" spans="2:12" x14ac:dyDescent="0.25">
      <c r="B75" s="11"/>
      <c r="C75" s="19">
        <v>34</v>
      </c>
      <c r="D75" s="11"/>
      <c r="E75" s="11"/>
      <c r="F75" s="25" t="s">
        <v>92</v>
      </c>
      <c r="G75" s="66">
        <v>359.86</v>
      </c>
      <c r="H75" s="66">
        <v>850</v>
      </c>
      <c r="I75" s="66">
        <v>850</v>
      </c>
      <c r="J75" s="121">
        <v>404.66</v>
      </c>
      <c r="K75" s="57">
        <f>J75/G75*100</f>
        <v>112.44928583337965</v>
      </c>
      <c r="L75" s="57">
        <f>J75/I75*100</f>
        <v>47.607058823529414</v>
      </c>
    </row>
    <row r="76" spans="2:12" x14ac:dyDescent="0.25">
      <c r="B76" s="11"/>
      <c r="C76" s="19"/>
      <c r="D76" s="11">
        <v>343</v>
      </c>
      <c r="E76" s="11"/>
      <c r="F76" s="25" t="s">
        <v>93</v>
      </c>
      <c r="G76" s="56">
        <v>359.86</v>
      </c>
      <c r="H76" s="68">
        <v>850</v>
      </c>
      <c r="I76" s="67">
        <f>SUM(I77:I78)</f>
        <v>850</v>
      </c>
      <c r="J76" s="121">
        <v>404.66</v>
      </c>
      <c r="K76" s="57">
        <f>J76/G76*100</f>
        <v>112.44928583337965</v>
      </c>
      <c r="L76" s="57">
        <f>J76/I76*100</f>
        <v>47.607058823529414</v>
      </c>
    </row>
    <row r="77" spans="2:12" ht="15" customHeight="1" x14ac:dyDescent="0.25">
      <c r="B77" s="11"/>
      <c r="C77" s="19"/>
      <c r="D77" s="11"/>
      <c r="E77" s="11">
        <v>3431</v>
      </c>
      <c r="F77" s="25" t="s">
        <v>109</v>
      </c>
      <c r="G77" s="56">
        <v>359.86</v>
      </c>
      <c r="H77" s="56">
        <v>800</v>
      </c>
      <c r="I77" s="56">
        <v>800</v>
      </c>
      <c r="J77" s="57">
        <v>404.66</v>
      </c>
      <c r="K77" s="57">
        <f>J77/G77*100</f>
        <v>112.44928583337965</v>
      </c>
      <c r="L77" s="57">
        <f>J77/I77*100</f>
        <v>50.58250000000001</v>
      </c>
    </row>
    <row r="78" spans="2:12" x14ac:dyDescent="0.25">
      <c r="B78" s="11"/>
      <c r="C78" s="19"/>
      <c r="D78" s="11"/>
      <c r="E78" s="11">
        <v>3433</v>
      </c>
      <c r="F78" s="25" t="s">
        <v>94</v>
      </c>
      <c r="G78" s="56"/>
      <c r="H78" s="56">
        <v>50</v>
      </c>
      <c r="I78" s="56">
        <v>50</v>
      </c>
      <c r="J78" s="57">
        <v>0</v>
      </c>
      <c r="K78" s="57"/>
      <c r="L78" s="57">
        <f>J78/I78*100</f>
        <v>0</v>
      </c>
    </row>
    <row r="79" spans="2:12" x14ac:dyDescent="0.25">
      <c r="B79" s="11"/>
      <c r="C79" s="19"/>
      <c r="D79" s="12"/>
      <c r="E79" s="12" t="s">
        <v>20</v>
      </c>
      <c r="F79" s="12"/>
      <c r="G79" s="56"/>
      <c r="H79" s="56"/>
      <c r="I79" s="56"/>
      <c r="J79" s="57"/>
      <c r="K79" s="57"/>
      <c r="L79" s="57"/>
    </row>
    <row r="80" spans="2:12" x14ac:dyDescent="0.25">
      <c r="B80" s="11"/>
      <c r="C80" s="11"/>
      <c r="D80" s="12"/>
      <c r="E80" s="12"/>
      <c r="F80" s="12"/>
      <c r="G80" s="56"/>
      <c r="H80" s="56"/>
      <c r="I80" s="56"/>
      <c r="J80" s="57"/>
      <c r="K80" s="57"/>
      <c r="L80" s="57"/>
    </row>
    <row r="81" spans="2:12" ht="25.5" x14ac:dyDescent="0.25">
      <c r="B81" s="13">
        <v>4</v>
      </c>
      <c r="C81" s="13"/>
      <c r="D81" s="13"/>
      <c r="E81" s="13"/>
      <c r="F81" s="17" t="s">
        <v>6</v>
      </c>
      <c r="G81" s="66">
        <f>SUM(G82+G86)</f>
        <v>1601.78</v>
      </c>
      <c r="H81" s="66">
        <v>24680</v>
      </c>
      <c r="I81" s="66">
        <f>SUM(I82+I86)</f>
        <v>24680</v>
      </c>
      <c r="J81" s="121">
        <v>2217.19</v>
      </c>
      <c r="K81" s="57">
        <f>J81/G81*100</f>
        <v>138.42038232466382</v>
      </c>
      <c r="L81" s="57">
        <f>J81/I81*100</f>
        <v>8.9837520259319295</v>
      </c>
    </row>
    <row r="82" spans="2:12" ht="25.5" x14ac:dyDescent="0.25">
      <c r="B82" s="14"/>
      <c r="C82" s="14">
        <v>41</v>
      </c>
      <c r="D82" s="14"/>
      <c r="E82" s="14"/>
      <c r="F82" s="18" t="s">
        <v>7</v>
      </c>
      <c r="G82" s="56">
        <v>0</v>
      </c>
      <c r="H82" s="66">
        <v>6000</v>
      </c>
      <c r="I82" s="72">
        <v>6000</v>
      </c>
      <c r="J82" s="121">
        <v>0</v>
      </c>
      <c r="K82" s="57">
        <v>0</v>
      </c>
      <c r="L82" s="57">
        <f>J82/I82*100</f>
        <v>0</v>
      </c>
    </row>
    <row r="83" spans="2:12" x14ac:dyDescent="0.25">
      <c r="B83" s="14"/>
      <c r="C83" s="14"/>
      <c r="D83" s="11">
        <v>412</v>
      </c>
      <c r="E83" s="11"/>
      <c r="F83" s="11" t="s">
        <v>95</v>
      </c>
      <c r="G83" s="56">
        <v>0</v>
      </c>
      <c r="H83" s="67">
        <v>6000</v>
      </c>
      <c r="I83" s="60">
        <v>6000</v>
      </c>
      <c r="J83" s="57">
        <v>0</v>
      </c>
      <c r="K83" s="57">
        <v>0</v>
      </c>
      <c r="L83" s="57">
        <f>J83/I83*100</f>
        <v>0</v>
      </c>
    </row>
    <row r="84" spans="2:12" x14ac:dyDescent="0.25">
      <c r="B84" s="14"/>
      <c r="C84" s="14"/>
      <c r="D84" s="11"/>
      <c r="E84" s="11">
        <v>4124</v>
      </c>
      <c r="F84" s="11" t="s">
        <v>96</v>
      </c>
      <c r="G84" s="56">
        <v>0</v>
      </c>
      <c r="H84" s="56">
        <v>6000</v>
      </c>
      <c r="I84" s="60">
        <v>6000</v>
      </c>
      <c r="J84" s="57">
        <v>0</v>
      </c>
      <c r="K84" s="57">
        <v>0</v>
      </c>
      <c r="L84" s="57">
        <f>J84/I84*100</f>
        <v>0</v>
      </c>
    </row>
    <row r="85" spans="2:12" x14ac:dyDescent="0.25">
      <c r="B85" s="14"/>
      <c r="C85" s="14"/>
      <c r="D85" s="11"/>
      <c r="E85" s="11"/>
      <c r="F85" s="11"/>
      <c r="G85" s="56"/>
      <c r="H85" s="56"/>
      <c r="I85" s="60"/>
      <c r="J85" s="57"/>
      <c r="K85" s="57"/>
      <c r="L85" s="57"/>
    </row>
    <row r="86" spans="2:12" x14ac:dyDescent="0.25">
      <c r="B86" s="14"/>
      <c r="C86" s="14">
        <v>42</v>
      </c>
      <c r="D86" s="11"/>
      <c r="E86" s="11"/>
      <c r="F86" s="11"/>
      <c r="G86" s="66">
        <f>SUM(G87+G92)</f>
        <v>1601.78</v>
      </c>
      <c r="H86" s="66">
        <v>18680</v>
      </c>
      <c r="I86" s="71">
        <v>18680</v>
      </c>
      <c r="J86" s="121">
        <v>2217.19</v>
      </c>
      <c r="K86" s="57">
        <f>J86/G86*100</f>
        <v>138.42038232466382</v>
      </c>
      <c r="L86" s="57">
        <f>J86/I86*100</f>
        <v>11.869325481798715</v>
      </c>
    </row>
    <row r="87" spans="2:12" x14ac:dyDescent="0.25">
      <c r="B87" s="14"/>
      <c r="C87" s="14"/>
      <c r="D87" s="11">
        <v>422</v>
      </c>
      <c r="E87" s="11"/>
      <c r="F87" s="11"/>
      <c r="G87" s="56">
        <v>1579.75</v>
      </c>
      <c r="H87" s="67">
        <v>15080</v>
      </c>
      <c r="I87" s="72">
        <f>SUM(I88:I91)</f>
        <v>15080</v>
      </c>
      <c r="J87" s="121">
        <v>2062.2600000000002</v>
      </c>
      <c r="K87" s="57">
        <f>J87/G87*100</f>
        <v>130.54344041778765</v>
      </c>
      <c r="L87" s="57">
        <f>J87/I87*100</f>
        <v>13.675464190981435</v>
      </c>
    </row>
    <row r="88" spans="2:12" x14ac:dyDescent="0.25">
      <c r="B88" s="14"/>
      <c r="C88" s="14"/>
      <c r="D88" s="11"/>
      <c r="E88" s="11">
        <v>4221</v>
      </c>
      <c r="F88" s="11" t="s">
        <v>98</v>
      </c>
      <c r="G88" s="56">
        <v>0</v>
      </c>
      <c r="H88" s="56">
        <v>0</v>
      </c>
      <c r="I88" s="60">
        <v>0</v>
      </c>
      <c r="J88" s="57">
        <v>540</v>
      </c>
      <c r="K88" s="57"/>
      <c r="L88" s="57">
        <v>0</v>
      </c>
    </row>
    <row r="89" spans="2:12" x14ac:dyDescent="0.25">
      <c r="B89" s="14"/>
      <c r="C89" s="14"/>
      <c r="D89" s="11"/>
      <c r="E89" s="11">
        <v>4226</v>
      </c>
      <c r="F89" s="11" t="s">
        <v>97</v>
      </c>
      <c r="G89" s="56">
        <v>1579.75</v>
      </c>
      <c r="H89" s="56">
        <v>5080</v>
      </c>
      <c r="I89" s="60">
        <v>5080</v>
      </c>
      <c r="J89" s="57">
        <v>1522.26</v>
      </c>
      <c r="K89" s="57">
        <f>J89/G89*100</f>
        <v>96.360816584902679</v>
      </c>
      <c r="L89" s="57">
        <f>J89/I89*100</f>
        <v>29.965748031496066</v>
      </c>
    </row>
    <row r="90" spans="2:12" x14ac:dyDescent="0.25">
      <c r="B90" s="14"/>
      <c r="C90" s="14"/>
      <c r="D90" s="11"/>
      <c r="E90" s="11">
        <v>4227</v>
      </c>
      <c r="F90" s="11" t="s">
        <v>99</v>
      </c>
      <c r="G90" s="56">
        <v>0</v>
      </c>
      <c r="H90" s="56">
        <v>10000</v>
      </c>
      <c r="I90" s="60">
        <v>10000</v>
      </c>
      <c r="J90" s="57">
        <v>0</v>
      </c>
      <c r="K90" s="57">
        <v>0</v>
      </c>
      <c r="L90" s="57">
        <f>J90/I90*100</f>
        <v>0</v>
      </c>
    </row>
    <row r="91" spans="2:12" x14ac:dyDescent="0.25">
      <c r="B91" s="14"/>
      <c r="C91" s="14"/>
      <c r="D91" s="11"/>
      <c r="E91" s="11"/>
      <c r="F91" s="11"/>
      <c r="G91" s="56"/>
      <c r="H91" s="56"/>
      <c r="I91" s="60"/>
      <c r="J91" s="57"/>
      <c r="K91" s="57"/>
      <c r="L91" s="57"/>
    </row>
    <row r="92" spans="2:12" x14ac:dyDescent="0.25">
      <c r="B92" s="14"/>
      <c r="C92" s="14"/>
      <c r="D92" s="11">
        <v>424</v>
      </c>
      <c r="E92" s="11"/>
      <c r="F92" s="11"/>
      <c r="G92" s="56">
        <v>22.03</v>
      </c>
      <c r="H92" s="67">
        <v>600</v>
      </c>
      <c r="I92" s="72">
        <v>600</v>
      </c>
      <c r="J92" s="121">
        <v>154.93</v>
      </c>
      <c r="K92" s="57">
        <f>J92/G92*100</f>
        <v>703.26827054017247</v>
      </c>
      <c r="L92" s="57">
        <f>J92/I92*100</f>
        <v>25.821666666666669</v>
      </c>
    </row>
    <row r="93" spans="2:12" x14ac:dyDescent="0.25">
      <c r="B93" s="14"/>
      <c r="C93" s="14"/>
      <c r="D93" s="11"/>
      <c r="E93" s="11">
        <v>4241</v>
      </c>
      <c r="F93" s="11" t="s">
        <v>100</v>
      </c>
      <c r="G93" s="56">
        <v>22.03</v>
      </c>
      <c r="H93" s="56">
        <v>600</v>
      </c>
      <c r="I93" s="60">
        <v>600</v>
      </c>
      <c r="J93" s="57">
        <v>154.93</v>
      </c>
      <c r="K93" s="57">
        <f>J93/G93*100</f>
        <v>703.26827054017247</v>
      </c>
      <c r="L93" s="57">
        <f>J93/I93*100</f>
        <v>25.821666666666669</v>
      </c>
    </row>
    <row r="94" spans="2:12" x14ac:dyDescent="0.25">
      <c r="B94" s="14"/>
      <c r="C94" s="14"/>
      <c r="D94" s="11">
        <v>426</v>
      </c>
      <c r="E94" s="11"/>
      <c r="F94" s="11" t="s">
        <v>201</v>
      </c>
      <c r="G94" s="56"/>
      <c r="H94" s="66">
        <v>3000</v>
      </c>
      <c r="I94" s="71">
        <v>3000</v>
      </c>
      <c r="J94" s="57"/>
      <c r="K94" s="57"/>
      <c r="L94" s="57"/>
    </row>
    <row r="95" spans="2:12" x14ac:dyDescent="0.25">
      <c r="B95" s="14"/>
      <c r="C95" s="14"/>
      <c r="D95" s="11"/>
      <c r="E95" s="11">
        <v>4262</v>
      </c>
      <c r="F95" s="11" t="s">
        <v>201</v>
      </c>
      <c r="G95" s="56"/>
      <c r="H95" s="56">
        <v>3000</v>
      </c>
      <c r="I95" s="60">
        <v>3000</v>
      </c>
      <c r="J95" s="57"/>
      <c r="K95" s="57"/>
      <c r="L95" s="57"/>
    </row>
    <row r="96" spans="2:12" x14ac:dyDescent="0.25">
      <c r="B96" s="14"/>
      <c r="C96" s="14" t="s">
        <v>17</v>
      </c>
      <c r="D96" s="11"/>
      <c r="E96" s="11"/>
      <c r="F96" s="11"/>
      <c r="G96" s="56"/>
      <c r="H96" s="56"/>
      <c r="I96" s="60"/>
      <c r="J96" s="57"/>
      <c r="K96" s="57"/>
      <c r="L96" s="57"/>
    </row>
    <row r="99" spans="2:12" ht="15" customHeight="1" x14ac:dyDescent="0.2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2" x14ac:dyDescent="0.2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2" ht="4.5" customHeight="1" x14ac:dyDescent="0.2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</sheetData>
  <mergeCells count="7">
    <mergeCell ref="B2:L2"/>
    <mergeCell ref="B4:L4"/>
    <mergeCell ref="B6:L6"/>
    <mergeCell ref="B36:F36"/>
    <mergeCell ref="B9:F9"/>
    <mergeCell ref="B35:F35"/>
    <mergeCell ref="B8:F8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5"/>
  <sheetViews>
    <sheetView workbookViewId="0">
      <selection activeCell="F19" sqref="F19"/>
    </sheetView>
  </sheetViews>
  <sheetFormatPr defaultRowHeight="15" x14ac:dyDescent="0.25"/>
  <cols>
    <col min="2" max="2" width="30.7109375" customWidth="1"/>
    <col min="3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9" t="s">
        <v>35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7" t="s">
        <v>8</v>
      </c>
      <c r="C4" s="37" t="s">
        <v>191</v>
      </c>
      <c r="D4" s="37" t="s">
        <v>186</v>
      </c>
      <c r="E4" s="37" t="s">
        <v>187</v>
      </c>
      <c r="F4" s="37" t="s">
        <v>192</v>
      </c>
      <c r="G4" s="37" t="s">
        <v>21</v>
      </c>
      <c r="H4" s="37" t="s">
        <v>39</v>
      </c>
    </row>
    <row r="5" spans="2:8" x14ac:dyDescent="0.25">
      <c r="B5" s="37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32</v>
      </c>
      <c r="H5" s="39" t="s">
        <v>33</v>
      </c>
    </row>
    <row r="6" spans="2:8" ht="30" customHeight="1" x14ac:dyDescent="0.25">
      <c r="B6" s="10" t="s">
        <v>52</v>
      </c>
      <c r="C6" s="56"/>
      <c r="D6" s="56"/>
      <c r="E6" s="56"/>
      <c r="F6" s="57"/>
      <c r="G6" s="57"/>
      <c r="H6" s="57"/>
    </row>
    <row r="7" spans="2:8" x14ac:dyDescent="0.25">
      <c r="B7" s="61" t="s">
        <v>53</v>
      </c>
      <c r="C7" s="56">
        <v>36587.01</v>
      </c>
      <c r="D7" s="56">
        <v>57617</v>
      </c>
      <c r="E7" s="56">
        <v>57617</v>
      </c>
      <c r="F7" s="57">
        <v>39252.730000000003</v>
      </c>
      <c r="G7" s="57">
        <f>F7/C7*100</f>
        <v>107.28597390166618</v>
      </c>
      <c r="H7" s="57">
        <f>F7/E7*100</f>
        <v>68.12699376920007</v>
      </c>
    </row>
    <row r="8" spans="2:8" x14ac:dyDescent="0.25">
      <c r="B8" s="62" t="s">
        <v>54</v>
      </c>
      <c r="C8" s="56">
        <v>42088.73</v>
      </c>
      <c r="D8" s="56">
        <v>57617</v>
      </c>
      <c r="E8" s="56">
        <v>57617</v>
      </c>
      <c r="F8" s="57">
        <v>39252.730000000003</v>
      </c>
      <c r="G8" s="57">
        <f>F8/C8*100</f>
        <v>93.261854182818055</v>
      </c>
      <c r="H8" s="57">
        <f>F8/E8*100</f>
        <v>68.12699376920007</v>
      </c>
    </row>
    <row r="9" spans="2:8" x14ac:dyDescent="0.25">
      <c r="B9" s="23" t="s">
        <v>61</v>
      </c>
      <c r="C9" s="56">
        <v>0</v>
      </c>
      <c r="D9" s="56"/>
      <c r="E9" s="56"/>
      <c r="F9" s="57"/>
      <c r="G9" s="57"/>
      <c r="H9" s="57"/>
    </row>
    <row r="10" spans="2:8" x14ac:dyDescent="0.25">
      <c r="B10" s="23" t="s">
        <v>20</v>
      </c>
      <c r="C10" s="56"/>
      <c r="D10" s="56"/>
      <c r="E10" s="56"/>
      <c r="F10" s="57"/>
      <c r="G10" s="57"/>
      <c r="H10" s="57"/>
    </row>
    <row r="11" spans="2:8" x14ac:dyDescent="0.25">
      <c r="B11" s="10" t="s">
        <v>55</v>
      </c>
      <c r="C11" s="56"/>
      <c r="D11" s="56"/>
      <c r="E11" s="60"/>
      <c r="F11" s="57"/>
      <c r="G11" s="57"/>
      <c r="H11" s="57"/>
    </row>
    <row r="12" spans="2:8" x14ac:dyDescent="0.25">
      <c r="B12" s="63" t="s">
        <v>53</v>
      </c>
      <c r="C12" s="56">
        <v>1749.24</v>
      </c>
      <c r="D12" s="56">
        <v>5200</v>
      </c>
      <c r="E12" s="60">
        <v>5200</v>
      </c>
      <c r="F12" s="57">
        <v>2772</v>
      </c>
      <c r="G12" s="57">
        <f>F12/C12*100</f>
        <v>158.46882074500925</v>
      </c>
      <c r="H12" s="57">
        <f>F12/E12*100</f>
        <v>53.307692307692314</v>
      </c>
    </row>
    <row r="13" spans="2:8" x14ac:dyDescent="0.25">
      <c r="B13" s="14" t="s">
        <v>59</v>
      </c>
      <c r="C13" s="56">
        <v>1549.65</v>
      </c>
      <c r="D13" s="56">
        <v>5200</v>
      </c>
      <c r="E13" s="60">
        <v>5200</v>
      </c>
      <c r="F13" s="57">
        <v>2772</v>
      </c>
      <c r="G13" s="57">
        <f>F13/C13*100</f>
        <v>178.8791017326493</v>
      </c>
      <c r="H13" s="57">
        <f>F13/E13*100</f>
        <v>53.307692307692314</v>
      </c>
    </row>
    <row r="14" spans="2:8" ht="30" customHeight="1" x14ac:dyDescent="0.25">
      <c r="B14" s="24" t="s">
        <v>56</v>
      </c>
      <c r="C14" s="56">
        <v>0</v>
      </c>
      <c r="D14" s="56"/>
      <c r="E14" s="60"/>
      <c r="F14" s="57"/>
      <c r="G14" s="57"/>
      <c r="H14" s="57"/>
    </row>
    <row r="15" spans="2:8" x14ac:dyDescent="0.25">
      <c r="B15" s="14" t="s">
        <v>17</v>
      </c>
      <c r="C15" s="56"/>
      <c r="D15" s="56"/>
      <c r="E15" s="60"/>
      <c r="F15" s="57"/>
      <c r="G15" s="57"/>
      <c r="H15" s="57"/>
    </row>
    <row r="16" spans="2:8" ht="30" customHeight="1" x14ac:dyDescent="0.25">
      <c r="B16" s="10" t="s">
        <v>57</v>
      </c>
      <c r="C16" s="56"/>
      <c r="D16" s="56"/>
      <c r="E16" s="60"/>
      <c r="F16" s="57"/>
      <c r="G16" s="57"/>
      <c r="H16" s="57"/>
    </row>
    <row r="17" spans="2:8" ht="15.75" customHeight="1" x14ac:dyDescent="0.25">
      <c r="B17" s="14" t="s">
        <v>60</v>
      </c>
      <c r="C17" s="56">
        <v>21242.58</v>
      </c>
      <c r="D17" s="56">
        <v>54000</v>
      </c>
      <c r="E17" s="56">
        <v>54000</v>
      </c>
      <c r="F17" s="57">
        <v>31264.26</v>
      </c>
      <c r="G17" s="57">
        <f>F17/C17*100</f>
        <v>147.17732026900686</v>
      </c>
      <c r="H17" s="57">
        <f>F17/E17*100</f>
        <v>57.896777777777771</v>
      </c>
    </row>
    <row r="18" spans="2:8" x14ac:dyDescent="0.25">
      <c r="B18" s="61" t="s">
        <v>54</v>
      </c>
      <c r="C18" s="56">
        <v>10721.8</v>
      </c>
      <c r="D18" s="56">
        <v>94000</v>
      </c>
      <c r="E18" s="56">
        <v>94000</v>
      </c>
      <c r="F18" s="57">
        <v>19539.580000000002</v>
      </c>
      <c r="G18" s="57">
        <f>F18/C18*100</f>
        <v>182.24160122367516</v>
      </c>
      <c r="H18" s="57">
        <f>F18/E18*100</f>
        <v>20.786787234042556</v>
      </c>
    </row>
    <row r="19" spans="2:8" x14ac:dyDescent="0.25">
      <c r="B19" s="126" t="s">
        <v>64</v>
      </c>
      <c r="C19" s="56"/>
      <c r="D19" s="66">
        <v>40000</v>
      </c>
      <c r="E19" s="66">
        <v>40000</v>
      </c>
      <c r="F19" s="104">
        <v>49059.23</v>
      </c>
      <c r="G19" s="57"/>
      <c r="H19" s="57"/>
    </row>
    <row r="20" spans="2:8" ht="30" customHeight="1" x14ac:dyDescent="0.25">
      <c r="B20" s="24" t="s">
        <v>65</v>
      </c>
      <c r="C20" s="56"/>
      <c r="D20" s="56"/>
      <c r="E20" s="56"/>
      <c r="F20" s="57"/>
      <c r="G20" s="57"/>
      <c r="H20" s="57"/>
    </row>
    <row r="21" spans="2:8" x14ac:dyDescent="0.25">
      <c r="B21" s="23" t="s">
        <v>20</v>
      </c>
      <c r="C21" s="56"/>
      <c r="D21" s="56"/>
      <c r="E21" s="56"/>
      <c r="F21" s="57"/>
      <c r="G21" s="57"/>
      <c r="H21" s="57"/>
    </row>
    <row r="22" spans="2:8" x14ac:dyDescent="0.25">
      <c r="B22" s="10" t="s">
        <v>58</v>
      </c>
      <c r="C22" s="56"/>
      <c r="D22" s="56"/>
      <c r="E22" s="60"/>
      <c r="F22" s="57"/>
      <c r="G22" s="57"/>
      <c r="H22" s="57"/>
    </row>
    <row r="23" spans="2:8" x14ac:dyDescent="0.25">
      <c r="B23" s="63" t="s">
        <v>53</v>
      </c>
      <c r="C23" s="56">
        <v>281633.21999999997</v>
      </c>
      <c r="D23" s="56">
        <v>728600</v>
      </c>
      <c r="E23" s="60">
        <v>728600</v>
      </c>
      <c r="F23" s="57">
        <v>386304.6</v>
      </c>
      <c r="G23" s="57">
        <f>F23/C23*100</f>
        <v>137.16584996613682</v>
      </c>
      <c r="H23" s="57">
        <f>F23/E23*100</f>
        <v>53.020120779577276</v>
      </c>
    </row>
    <row r="24" spans="2:8" x14ac:dyDescent="0.25">
      <c r="B24" s="14" t="s">
        <v>59</v>
      </c>
      <c r="C24" s="56">
        <v>281633.21999999997</v>
      </c>
      <c r="D24" s="56">
        <v>728600</v>
      </c>
      <c r="E24" s="60">
        <v>728600</v>
      </c>
      <c r="F24" s="57">
        <v>386304.6</v>
      </c>
      <c r="G24" s="57">
        <f>F24/C24*100</f>
        <v>137.16584996613682</v>
      </c>
      <c r="H24" s="57">
        <f>F24/E24*100</f>
        <v>53.020120779577276</v>
      </c>
    </row>
    <row r="25" spans="2:8" ht="30" customHeight="1" x14ac:dyDescent="0.25">
      <c r="B25" s="14" t="s">
        <v>110</v>
      </c>
      <c r="C25" s="56">
        <v>0</v>
      </c>
      <c r="D25" s="56"/>
      <c r="E25" s="60"/>
      <c r="F25" s="57"/>
      <c r="G25" s="57"/>
      <c r="H25" s="57"/>
    </row>
    <row r="26" spans="2:8" x14ac:dyDescent="0.25">
      <c r="B26" s="10"/>
      <c r="C26" s="56"/>
      <c r="D26" s="56"/>
      <c r="E26" s="60"/>
      <c r="F26" s="57"/>
      <c r="G26" s="57"/>
      <c r="H26" s="57"/>
    </row>
    <row r="27" spans="2:8" x14ac:dyDescent="0.25">
      <c r="B27" s="10"/>
      <c r="C27" s="56"/>
      <c r="D27" s="56"/>
      <c r="E27" s="60"/>
      <c r="F27" s="57"/>
      <c r="G27" s="57"/>
      <c r="H27" s="57"/>
    </row>
    <row r="28" spans="2:8" x14ac:dyDescent="0.25">
      <c r="B28" s="10" t="s">
        <v>62</v>
      </c>
      <c r="C28" s="56">
        <v>341212.05</v>
      </c>
      <c r="D28" s="56">
        <v>845417</v>
      </c>
      <c r="E28" s="60">
        <v>845417</v>
      </c>
      <c r="F28" s="57">
        <v>459593.59</v>
      </c>
      <c r="G28" s="57">
        <f>F28/C28*100</f>
        <v>134.6944194966151</v>
      </c>
      <c r="H28" s="57">
        <f>F28/E28*100</f>
        <v>54.362946332993069</v>
      </c>
    </row>
    <row r="29" spans="2:8" x14ac:dyDescent="0.25">
      <c r="B29" s="64" t="s">
        <v>37</v>
      </c>
      <c r="C29" s="56">
        <v>335993.4</v>
      </c>
      <c r="D29" s="56">
        <v>885417</v>
      </c>
      <c r="E29" s="60">
        <v>885417</v>
      </c>
      <c r="F29" s="57">
        <v>447868.91</v>
      </c>
      <c r="G29" s="57">
        <f>F29/C29*100</f>
        <v>133.29693678506777</v>
      </c>
      <c r="H29" s="57">
        <f>F29/E29*100</f>
        <v>50.582822557055032</v>
      </c>
    </row>
    <row r="30" spans="2:8" ht="25.5" x14ac:dyDescent="0.25">
      <c r="B30" s="64" t="s">
        <v>63</v>
      </c>
      <c r="C30" s="56"/>
      <c r="D30" s="56"/>
      <c r="E30" s="60"/>
      <c r="F30" s="104">
        <v>60783.91</v>
      </c>
      <c r="G30" s="57"/>
      <c r="H30" s="57"/>
    </row>
    <row r="31" spans="2:8" x14ac:dyDescent="0.25">
      <c r="B31" s="14" t="s">
        <v>17</v>
      </c>
      <c r="C31" s="56"/>
      <c r="D31" s="56"/>
      <c r="E31" s="60"/>
      <c r="F31" s="57"/>
      <c r="G31" s="57"/>
      <c r="H31" s="57"/>
    </row>
    <row r="33" spans="2:11" ht="15" customHeight="1" x14ac:dyDescent="0.25"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2:11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2:1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</row>
  </sheetData>
  <mergeCells count="1">
    <mergeCell ref="B2:H2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B2" sqref="B2:H14"/>
    </sheetView>
  </sheetViews>
  <sheetFormatPr defaultRowHeight="15" x14ac:dyDescent="0.25"/>
  <cols>
    <col min="2" max="2" width="30.7109375" customWidth="1"/>
    <col min="3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9" t="s">
        <v>36</v>
      </c>
      <c r="C2" s="139"/>
      <c r="D2" s="139"/>
      <c r="E2" s="139"/>
      <c r="F2" s="139"/>
      <c r="G2" s="139"/>
      <c r="H2" s="13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8.25" x14ac:dyDescent="0.25">
      <c r="B4" s="37" t="s">
        <v>8</v>
      </c>
      <c r="C4" s="37" t="s">
        <v>193</v>
      </c>
      <c r="D4" s="37" t="s">
        <v>186</v>
      </c>
      <c r="E4" s="37" t="s">
        <v>187</v>
      </c>
      <c r="F4" s="37" t="s">
        <v>194</v>
      </c>
      <c r="G4" s="37" t="s">
        <v>21</v>
      </c>
      <c r="H4" s="37" t="s">
        <v>39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32</v>
      </c>
      <c r="H5" s="39" t="s">
        <v>33</v>
      </c>
    </row>
    <row r="6" spans="2:8" ht="15.75" customHeight="1" x14ac:dyDescent="0.25">
      <c r="B6" s="10" t="s">
        <v>37</v>
      </c>
      <c r="C6" s="8"/>
      <c r="D6" s="8"/>
      <c r="E6" s="8"/>
      <c r="F6" s="30"/>
      <c r="G6" s="30"/>
      <c r="H6" s="30"/>
    </row>
    <row r="7" spans="2:8" ht="15.75" customHeight="1" x14ac:dyDescent="0.25">
      <c r="B7" s="10" t="s">
        <v>9</v>
      </c>
      <c r="C7" s="8"/>
      <c r="D7" s="8"/>
      <c r="E7" s="8"/>
      <c r="F7" s="30"/>
      <c r="G7" s="30"/>
      <c r="H7" s="30"/>
    </row>
    <row r="8" spans="2:8" ht="25.5" x14ac:dyDescent="0.25">
      <c r="B8" s="16" t="s">
        <v>10</v>
      </c>
      <c r="C8" s="56">
        <v>335993.4</v>
      </c>
      <c r="D8" s="56">
        <v>885417</v>
      </c>
      <c r="E8" s="56">
        <v>885417</v>
      </c>
      <c r="F8" s="57">
        <v>447868.91</v>
      </c>
      <c r="G8" s="57">
        <f>F8/C8*100</f>
        <v>133.29693678506777</v>
      </c>
      <c r="H8" s="57">
        <f>F8/E8*100</f>
        <v>50.582822557055032</v>
      </c>
    </row>
    <row r="9" spans="2:8" x14ac:dyDescent="0.25">
      <c r="B9" s="22" t="s">
        <v>11</v>
      </c>
      <c r="C9" s="8"/>
      <c r="D9" s="8"/>
      <c r="E9" s="8"/>
      <c r="F9" s="30"/>
      <c r="G9" s="30"/>
      <c r="H9" s="30"/>
    </row>
    <row r="10" spans="2:8" x14ac:dyDescent="0.25">
      <c r="B10" s="15" t="s">
        <v>17</v>
      </c>
      <c r="C10" s="8"/>
      <c r="D10" s="8"/>
      <c r="E10" s="8"/>
      <c r="F10" s="30"/>
      <c r="G10" s="30"/>
      <c r="H10" s="30"/>
    </row>
    <row r="11" spans="2:8" x14ac:dyDescent="0.25">
      <c r="B11" s="10" t="s">
        <v>12</v>
      </c>
      <c r="C11" s="8"/>
      <c r="D11" s="8"/>
      <c r="E11" s="9"/>
      <c r="F11" s="30"/>
      <c r="G11" s="30"/>
      <c r="H11" s="30"/>
    </row>
    <row r="12" spans="2:8" ht="25.5" x14ac:dyDescent="0.25">
      <c r="B12" s="24" t="s">
        <v>13</v>
      </c>
      <c r="C12" s="8"/>
      <c r="D12" s="8"/>
      <c r="E12" s="9"/>
      <c r="F12" s="30"/>
      <c r="G12" s="30"/>
      <c r="H12" s="30"/>
    </row>
    <row r="13" spans="2:8" x14ac:dyDescent="0.25">
      <c r="B13" s="14" t="s">
        <v>17</v>
      </c>
      <c r="C13" s="8"/>
      <c r="D13" s="8"/>
      <c r="E13" s="9"/>
      <c r="F13" s="30"/>
      <c r="G13" s="30"/>
      <c r="H13" s="30"/>
    </row>
    <row r="15" spans="2:8" x14ac:dyDescent="0.25">
      <c r="B15" s="33"/>
      <c r="C15" s="33"/>
      <c r="D15" s="33"/>
      <c r="E15" s="33"/>
      <c r="F15" s="33"/>
      <c r="G15" s="33"/>
      <c r="H15" s="33"/>
    </row>
    <row r="16" spans="2:8" x14ac:dyDescent="0.25">
      <c r="B16" s="33"/>
      <c r="C16" s="33"/>
      <c r="D16" s="33"/>
      <c r="E16" s="33"/>
      <c r="F16" s="33"/>
      <c r="G16" s="33"/>
      <c r="H16" s="33"/>
    </row>
    <row r="17" spans="2:8" x14ac:dyDescent="0.25">
      <c r="B17" s="33"/>
      <c r="C17" s="33"/>
      <c r="D17" s="33"/>
      <c r="E17" s="33"/>
      <c r="F17" s="33"/>
      <c r="G17" s="33"/>
      <c r="H17" s="33"/>
    </row>
  </sheetData>
  <mergeCells count="1">
    <mergeCell ref="B2:H2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51CD-A0ED-4209-9EBF-299456BAB542}">
  <dimension ref="A1:J185"/>
  <sheetViews>
    <sheetView view="pageLayout" topLeftCell="A11" zoomScaleNormal="100" workbookViewId="0">
      <selection activeCell="D34" sqref="D34"/>
    </sheetView>
  </sheetViews>
  <sheetFormatPr defaultRowHeight="15" x14ac:dyDescent="0.25"/>
  <cols>
    <col min="5" max="5" width="9" customWidth="1"/>
    <col min="6" max="6" width="9.140625" hidden="1" customWidth="1"/>
    <col min="7" max="8" width="10.140625" bestFit="1" customWidth="1"/>
  </cols>
  <sheetData>
    <row r="1" spans="1:10" s="160" customFormat="1" x14ac:dyDescent="0.25">
      <c r="A1" s="160" t="s">
        <v>117</v>
      </c>
    </row>
    <row r="2" spans="1:10" s="160" customFormat="1" x14ac:dyDescent="0.25">
      <c r="A2" s="160" t="s">
        <v>118</v>
      </c>
    </row>
    <row r="3" spans="1:10" x14ac:dyDescent="0.25">
      <c r="A3" s="161" t="s">
        <v>119</v>
      </c>
      <c r="B3" s="161"/>
      <c r="C3" s="161"/>
      <c r="D3" s="161"/>
      <c r="E3" s="161"/>
      <c r="F3" s="161"/>
      <c r="G3" s="161"/>
    </row>
    <row r="4" spans="1:10" ht="45.2" customHeight="1" x14ac:dyDescent="0.25">
      <c r="A4" s="75" t="s">
        <v>120</v>
      </c>
      <c r="B4" s="162" t="s">
        <v>121</v>
      </c>
      <c r="C4" s="163"/>
      <c r="D4" s="163"/>
      <c r="E4" s="163"/>
      <c r="F4" s="164"/>
      <c r="G4" s="75" t="s">
        <v>122</v>
      </c>
      <c r="H4" s="75" t="s">
        <v>195</v>
      </c>
      <c r="I4" s="75" t="s">
        <v>196</v>
      </c>
      <c r="J4" s="76" t="s">
        <v>124</v>
      </c>
    </row>
    <row r="5" spans="1:10" x14ac:dyDescent="0.25">
      <c r="A5" s="77">
        <v>32</v>
      </c>
      <c r="B5" s="165" t="s">
        <v>15</v>
      </c>
      <c r="C5" s="166"/>
      <c r="D5" s="166"/>
      <c r="E5" s="166"/>
      <c r="F5" s="167"/>
      <c r="G5" s="57">
        <f>SUM(G6+G8+G13+G21)</f>
        <v>57617</v>
      </c>
      <c r="H5" s="57">
        <f>SUM(H6+H8+H13+H21)</f>
        <v>57617</v>
      </c>
      <c r="I5" s="57">
        <f>SUM(I6+I8+I13+I21)</f>
        <v>39252.729999999996</v>
      </c>
      <c r="J5" s="119">
        <f t="shared" ref="J5:J6" si="0">I5/H5</f>
        <v>0.6812699376920005</v>
      </c>
    </row>
    <row r="6" spans="1:10" x14ac:dyDescent="0.25">
      <c r="A6" s="79">
        <v>321</v>
      </c>
      <c r="B6" s="168" t="s">
        <v>125</v>
      </c>
      <c r="C6" s="169"/>
      <c r="D6" s="169"/>
      <c r="E6" s="169"/>
      <c r="F6" s="170"/>
      <c r="G6" s="57">
        <f>SUM(G7)</f>
        <v>47047</v>
      </c>
      <c r="H6" s="57">
        <f>SUM(H7)</f>
        <v>47047</v>
      </c>
      <c r="I6" s="104">
        <v>31281.77</v>
      </c>
      <c r="J6" s="119">
        <f t="shared" si="0"/>
        <v>0.66490466979828677</v>
      </c>
    </row>
    <row r="7" spans="1:10" x14ac:dyDescent="0.25">
      <c r="A7" s="79">
        <v>3212</v>
      </c>
      <c r="B7" s="168" t="s">
        <v>126</v>
      </c>
      <c r="C7" s="169"/>
      <c r="D7" s="169"/>
      <c r="E7" s="169"/>
      <c r="F7" s="170"/>
      <c r="G7" s="57">
        <v>47047</v>
      </c>
      <c r="H7" s="57">
        <v>47047</v>
      </c>
      <c r="I7" s="57">
        <v>31281.77</v>
      </c>
      <c r="J7" s="119">
        <f>I7/H7</f>
        <v>0.66490466979828677</v>
      </c>
    </row>
    <row r="8" spans="1:10" x14ac:dyDescent="0.25">
      <c r="A8" s="79">
        <v>322</v>
      </c>
      <c r="B8" s="168" t="s">
        <v>72</v>
      </c>
      <c r="C8" s="169"/>
      <c r="D8" s="169"/>
      <c r="E8" s="169"/>
      <c r="F8" s="170"/>
      <c r="G8" s="57">
        <f>SUM(G9:G12)</f>
        <v>6170</v>
      </c>
      <c r="H8" s="57">
        <v>6170</v>
      </c>
      <c r="I8" s="104">
        <f>SUM(I9:I11)</f>
        <v>3322.54</v>
      </c>
      <c r="J8" s="119">
        <f>I8/H8</f>
        <v>0.53849918962722854</v>
      </c>
    </row>
    <row r="9" spans="1:10" ht="30" customHeight="1" x14ac:dyDescent="0.25">
      <c r="A9" s="79">
        <v>3221</v>
      </c>
      <c r="B9" s="168" t="s">
        <v>127</v>
      </c>
      <c r="C9" s="169"/>
      <c r="D9" s="169"/>
      <c r="E9" s="169"/>
      <c r="F9" s="170"/>
      <c r="G9" s="57">
        <v>200</v>
      </c>
      <c r="H9" s="57">
        <v>200</v>
      </c>
      <c r="I9" s="57">
        <v>1055.5999999999999</v>
      </c>
      <c r="J9" s="119">
        <f>I9/H9</f>
        <v>5.2779999999999996</v>
      </c>
    </row>
    <row r="10" spans="1:10" x14ac:dyDescent="0.25">
      <c r="A10" s="79">
        <v>3223</v>
      </c>
      <c r="B10" s="168" t="s">
        <v>74</v>
      </c>
      <c r="C10" s="169"/>
      <c r="D10" s="169"/>
      <c r="E10" s="169"/>
      <c r="F10" s="170"/>
      <c r="G10" s="57">
        <v>5970</v>
      </c>
      <c r="H10" s="57">
        <v>5970</v>
      </c>
      <c r="I10" s="57">
        <v>2266.94</v>
      </c>
      <c r="J10" s="119">
        <f>I10/H10</f>
        <v>0.3797219430485762</v>
      </c>
    </row>
    <row r="11" spans="1:10" ht="30" customHeight="1" x14ac:dyDescent="0.25">
      <c r="A11" s="79">
        <v>3224</v>
      </c>
      <c r="B11" s="168" t="s">
        <v>128</v>
      </c>
      <c r="C11" s="169"/>
      <c r="D11" s="169"/>
      <c r="E11" s="169"/>
      <c r="F11" s="170"/>
      <c r="G11" s="57">
        <v>0</v>
      </c>
      <c r="H11" s="57">
        <v>0</v>
      </c>
      <c r="I11" s="57">
        <v>0</v>
      </c>
      <c r="J11" s="119">
        <v>0</v>
      </c>
    </row>
    <row r="12" spans="1:10" x14ac:dyDescent="0.25">
      <c r="A12" s="79">
        <v>3225</v>
      </c>
      <c r="B12" s="157" t="s">
        <v>76</v>
      </c>
      <c r="C12" s="158"/>
      <c r="D12" s="158"/>
      <c r="E12" s="158"/>
      <c r="F12" s="159"/>
      <c r="G12" s="57">
        <v>0</v>
      </c>
      <c r="H12" s="57">
        <v>0</v>
      </c>
      <c r="I12" s="57">
        <v>0</v>
      </c>
      <c r="J12" s="119">
        <v>0</v>
      </c>
    </row>
    <row r="13" spans="1:10" x14ac:dyDescent="0.25">
      <c r="A13" s="79">
        <v>323</v>
      </c>
      <c r="B13" s="157" t="s">
        <v>78</v>
      </c>
      <c r="C13" s="158"/>
      <c r="D13" s="158"/>
      <c r="E13" s="158"/>
      <c r="F13" s="159"/>
      <c r="G13" s="57">
        <f>SUM(G14:G20)</f>
        <v>4200</v>
      </c>
      <c r="H13" s="57">
        <f>SUM(H14:H20)</f>
        <v>4200</v>
      </c>
      <c r="I13" s="104">
        <f>SUM(I14:I20)</f>
        <v>4288.42</v>
      </c>
      <c r="J13" s="119">
        <f>I13/H13</f>
        <v>1.021052380952381</v>
      </c>
    </row>
    <row r="14" spans="1:10" x14ac:dyDescent="0.25">
      <c r="A14" s="79">
        <v>3231</v>
      </c>
      <c r="B14" s="157" t="s">
        <v>79</v>
      </c>
      <c r="C14" s="158"/>
      <c r="D14" s="158"/>
      <c r="E14" s="158"/>
      <c r="F14" s="159"/>
      <c r="G14" s="57">
        <v>1330</v>
      </c>
      <c r="H14" s="57">
        <v>1330</v>
      </c>
      <c r="I14" s="57">
        <v>988.23</v>
      </c>
      <c r="J14" s="119">
        <f>I14/H14</f>
        <v>0.74303007518796993</v>
      </c>
    </row>
    <row r="15" spans="1:10" x14ac:dyDescent="0.25">
      <c r="A15" s="79">
        <v>3232</v>
      </c>
      <c r="B15" s="157" t="s">
        <v>129</v>
      </c>
      <c r="C15" s="158"/>
      <c r="D15" s="158"/>
      <c r="E15" s="158"/>
      <c r="F15" s="159"/>
      <c r="G15" s="57">
        <v>1320</v>
      </c>
      <c r="H15" s="57">
        <v>1320</v>
      </c>
      <c r="I15" s="57">
        <v>2097.38</v>
      </c>
      <c r="J15" s="119">
        <f>I15/H15</f>
        <v>1.5889242424242425</v>
      </c>
    </row>
    <row r="16" spans="1:10" x14ac:dyDescent="0.25">
      <c r="A16" s="79">
        <v>3234</v>
      </c>
      <c r="B16" s="157" t="s">
        <v>130</v>
      </c>
      <c r="C16" s="158"/>
      <c r="D16" s="158"/>
      <c r="E16" s="158"/>
      <c r="F16" s="159"/>
      <c r="G16" s="57">
        <v>260</v>
      </c>
      <c r="H16" s="57">
        <v>260</v>
      </c>
      <c r="I16" s="57">
        <v>0</v>
      </c>
      <c r="J16" s="119">
        <v>0</v>
      </c>
    </row>
    <row r="17" spans="1:10" x14ac:dyDescent="0.25">
      <c r="A17" s="79">
        <v>3236</v>
      </c>
      <c r="B17" s="157" t="s">
        <v>84</v>
      </c>
      <c r="C17" s="158"/>
      <c r="D17" s="158"/>
      <c r="E17" s="158"/>
      <c r="F17" s="159"/>
      <c r="G17" s="57">
        <v>0</v>
      </c>
      <c r="H17" s="57">
        <v>0</v>
      </c>
      <c r="I17" s="57">
        <v>477.81</v>
      </c>
      <c r="J17" s="119">
        <v>0</v>
      </c>
    </row>
    <row r="18" spans="1:10" x14ac:dyDescent="0.25">
      <c r="A18" s="79">
        <v>3237</v>
      </c>
      <c r="B18" s="157" t="s">
        <v>131</v>
      </c>
      <c r="C18" s="158"/>
      <c r="D18" s="158"/>
      <c r="E18" s="158"/>
      <c r="F18" s="159"/>
      <c r="G18" s="57">
        <v>100</v>
      </c>
      <c r="H18" s="57">
        <v>100</v>
      </c>
      <c r="I18" s="57">
        <v>0</v>
      </c>
      <c r="J18" s="119">
        <f>I18/H18</f>
        <v>0</v>
      </c>
    </row>
    <row r="19" spans="1:10" x14ac:dyDescent="0.25">
      <c r="A19" s="79">
        <v>3238</v>
      </c>
      <c r="B19" s="157" t="s">
        <v>132</v>
      </c>
      <c r="C19" s="158"/>
      <c r="D19" s="158"/>
      <c r="E19" s="158"/>
      <c r="F19" s="159"/>
      <c r="G19" s="57">
        <v>1190</v>
      </c>
      <c r="H19" s="57">
        <v>1190</v>
      </c>
      <c r="I19" s="57">
        <v>725</v>
      </c>
      <c r="J19" s="119">
        <f>I19/H19</f>
        <v>0.60924369747899154</v>
      </c>
    </row>
    <row r="20" spans="1:10" x14ac:dyDescent="0.25">
      <c r="A20" s="79">
        <v>3239</v>
      </c>
      <c r="B20" s="157" t="s">
        <v>86</v>
      </c>
      <c r="C20" s="158"/>
      <c r="D20" s="158"/>
      <c r="E20" s="158"/>
      <c r="F20" s="159"/>
      <c r="G20" s="57"/>
      <c r="H20" s="57"/>
      <c r="I20" s="57"/>
      <c r="J20" s="119"/>
    </row>
    <row r="21" spans="1:10" x14ac:dyDescent="0.25">
      <c r="A21" s="79">
        <v>329</v>
      </c>
      <c r="B21" s="157" t="s">
        <v>88</v>
      </c>
      <c r="C21" s="158"/>
      <c r="D21" s="158"/>
      <c r="E21" s="158"/>
      <c r="F21" s="159"/>
      <c r="G21" s="57">
        <v>200</v>
      </c>
      <c r="H21" s="57">
        <v>200</v>
      </c>
      <c r="I21" s="104">
        <v>360</v>
      </c>
      <c r="J21" s="119">
        <f>I21/H21</f>
        <v>1.8</v>
      </c>
    </row>
    <row r="22" spans="1:10" x14ac:dyDescent="0.25">
      <c r="A22" s="79">
        <v>3294</v>
      </c>
      <c r="B22" s="157" t="s">
        <v>90</v>
      </c>
      <c r="C22" s="158"/>
      <c r="D22" s="158"/>
      <c r="E22" s="158"/>
      <c r="F22" s="159"/>
      <c r="G22" s="57">
        <v>200</v>
      </c>
      <c r="H22" s="57">
        <v>200</v>
      </c>
      <c r="I22" s="57">
        <v>360</v>
      </c>
      <c r="J22" s="119">
        <f>I22/H22</f>
        <v>1.8</v>
      </c>
    </row>
    <row r="23" spans="1:10" x14ac:dyDescent="0.25">
      <c r="A23" s="79">
        <v>3299</v>
      </c>
      <c r="B23" s="157" t="s">
        <v>88</v>
      </c>
      <c r="C23" s="158"/>
      <c r="D23" s="158"/>
      <c r="E23" s="158"/>
      <c r="F23" s="159"/>
      <c r="G23" s="57">
        <v>0</v>
      </c>
      <c r="H23" s="57">
        <v>0</v>
      </c>
      <c r="I23" s="57"/>
      <c r="J23" s="119"/>
    </row>
    <row r="24" spans="1:10" x14ac:dyDescent="0.25">
      <c r="A24" s="79"/>
      <c r="B24" s="171" t="s">
        <v>133</v>
      </c>
      <c r="C24" s="172"/>
      <c r="D24" s="172"/>
      <c r="E24" s="172"/>
      <c r="F24" s="173"/>
      <c r="G24" s="104">
        <f>SUM(G5)</f>
        <v>57617</v>
      </c>
      <c r="H24" s="104">
        <f>SUM(H5)</f>
        <v>57617</v>
      </c>
      <c r="I24" s="104">
        <v>39252.730000000003</v>
      </c>
      <c r="J24" s="123">
        <f>I24/H24</f>
        <v>0.68126993769200073</v>
      </c>
    </row>
    <row r="25" spans="1:10" x14ac:dyDescent="0.25">
      <c r="A25" s="80"/>
    </row>
    <row r="26" spans="1:10" x14ac:dyDescent="0.25">
      <c r="A26" s="177" t="s">
        <v>134</v>
      </c>
      <c r="B26" s="160"/>
      <c r="C26" s="160"/>
      <c r="D26" s="160"/>
      <c r="E26" s="160"/>
      <c r="F26" s="160"/>
      <c r="G26" s="160"/>
      <c r="H26" s="160"/>
      <c r="I26" s="160"/>
      <c r="J26" s="160"/>
    </row>
    <row r="27" spans="1:10" x14ac:dyDescent="0.25">
      <c r="A27" s="177" t="s">
        <v>135</v>
      </c>
      <c r="B27" s="160"/>
      <c r="C27" s="160"/>
      <c r="D27" s="160"/>
      <c r="E27" s="160"/>
      <c r="F27" s="160"/>
      <c r="G27" s="160"/>
      <c r="H27" s="160"/>
      <c r="I27" s="160"/>
      <c r="J27" s="160"/>
    </row>
    <row r="28" spans="1:10" s="160" customFormat="1" x14ac:dyDescent="0.25">
      <c r="A28" s="178" t="s">
        <v>136</v>
      </c>
      <c r="B28" s="161"/>
      <c r="C28" s="161"/>
      <c r="D28" s="161"/>
      <c r="E28" s="161"/>
      <c r="F28" s="161"/>
    </row>
    <row r="29" spans="1:10" ht="45" customHeight="1" x14ac:dyDescent="0.25">
      <c r="A29" s="75" t="s">
        <v>120</v>
      </c>
      <c r="B29" s="162" t="s">
        <v>121</v>
      </c>
      <c r="C29" s="163"/>
      <c r="D29" s="163"/>
      <c r="E29" s="163"/>
      <c r="F29" s="164"/>
      <c r="G29" s="81" t="s">
        <v>137</v>
      </c>
      <c r="H29" s="82" t="s">
        <v>197</v>
      </c>
      <c r="I29" s="75" t="s">
        <v>198</v>
      </c>
      <c r="J29" s="76" t="s">
        <v>124</v>
      </c>
    </row>
    <row r="30" spans="1:10" x14ac:dyDescent="0.25">
      <c r="A30" s="79">
        <v>42</v>
      </c>
      <c r="B30" s="168" t="s">
        <v>138</v>
      </c>
      <c r="C30" s="169"/>
      <c r="D30" s="169"/>
      <c r="E30" s="169"/>
      <c r="F30" s="170"/>
      <c r="G30" s="83">
        <f>SUM(G31)</f>
        <v>0</v>
      </c>
      <c r="H30" s="84">
        <f>SUM(H31)</f>
        <v>0</v>
      </c>
      <c r="I30" s="84"/>
      <c r="J30" s="85"/>
    </row>
    <row r="31" spans="1:10" x14ac:dyDescent="0.25">
      <c r="A31" s="79">
        <v>424</v>
      </c>
      <c r="B31" s="168" t="s">
        <v>139</v>
      </c>
      <c r="C31" s="169"/>
      <c r="D31" s="169"/>
      <c r="E31" s="169"/>
      <c r="F31" s="170"/>
      <c r="G31" s="83">
        <f>SUM(G32)</f>
        <v>0</v>
      </c>
      <c r="H31" s="84">
        <f>SUM(H32)</f>
        <v>0</v>
      </c>
      <c r="I31" s="84"/>
      <c r="J31" s="85"/>
    </row>
    <row r="32" spans="1:10" x14ac:dyDescent="0.25">
      <c r="A32" s="79">
        <v>4241</v>
      </c>
      <c r="B32" s="168" t="s">
        <v>140</v>
      </c>
      <c r="C32" s="169"/>
      <c r="D32" s="169"/>
      <c r="E32" s="169"/>
      <c r="F32" s="170"/>
      <c r="G32" s="83">
        <v>0</v>
      </c>
      <c r="H32" s="84">
        <v>0</v>
      </c>
      <c r="I32" s="84"/>
      <c r="J32" s="85"/>
    </row>
    <row r="33" spans="1:10" x14ac:dyDescent="0.25">
      <c r="A33" s="79"/>
      <c r="B33" s="168" t="s">
        <v>141</v>
      </c>
      <c r="C33" s="169"/>
      <c r="D33" s="169"/>
      <c r="E33" s="169"/>
      <c r="F33" s="170"/>
      <c r="G33" s="83">
        <f>SUM(G30)</f>
        <v>0</v>
      </c>
      <c r="H33" s="84">
        <f>SUM(H30)</f>
        <v>0</v>
      </c>
      <c r="I33" s="84">
        <v>0</v>
      </c>
      <c r="J33" s="85"/>
    </row>
    <row r="34" spans="1:10" x14ac:dyDescent="0.25">
      <c r="A34" s="80"/>
      <c r="G34" s="86"/>
    </row>
    <row r="35" spans="1:10" x14ac:dyDescent="0.25">
      <c r="A35" s="75"/>
      <c r="B35" s="174" t="s">
        <v>142</v>
      </c>
      <c r="C35" s="175"/>
      <c r="D35" s="175"/>
      <c r="E35" s="175"/>
      <c r="F35" s="176"/>
      <c r="G35" s="121">
        <f>SUM(G5+G30)</f>
        <v>57617</v>
      </c>
      <c r="H35" s="121">
        <f>SUM(H5+H30)</f>
        <v>57617</v>
      </c>
      <c r="I35" s="121">
        <v>39252.730000000003</v>
      </c>
      <c r="J35" s="127">
        <f>I35/H35</f>
        <v>0.68126993769200073</v>
      </c>
    </row>
    <row r="36" spans="1:10" x14ac:dyDescent="0.25">
      <c r="A36" s="80"/>
    </row>
    <row r="37" spans="1:10" x14ac:dyDescent="0.25">
      <c r="A37" s="80"/>
    </row>
    <row r="38" spans="1:10" x14ac:dyDescent="0.25">
      <c r="A38" s="80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80"/>
    </row>
    <row r="44" spans="1:10" x14ac:dyDescent="0.25">
      <c r="A44" s="80"/>
    </row>
    <row r="45" spans="1:10" x14ac:dyDescent="0.25">
      <c r="A45" s="80"/>
    </row>
    <row r="46" spans="1:10" x14ac:dyDescent="0.25">
      <c r="A46" s="80"/>
    </row>
    <row r="47" spans="1:10" x14ac:dyDescent="0.25">
      <c r="A47" s="80"/>
    </row>
    <row r="48" spans="1:10" x14ac:dyDescent="0.25">
      <c r="A48" s="80"/>
    </row>
    <row r="49" spans="1:1" x14ac:dyDescent="0.25">
      <c r="A49" s="80"/>
    </row>
    <row r="50" spans="1:1" x14ac:dyDescent="0.25">
      <c r="A50" s="80"/>
    </row>
    <row r="51" spans="1:1" x14ac:dyDescent="0.25">
      <c r="A51" s="80"/>
    </row>
    <row r="52" spans="1:1" x14ac:dyDescent="0.25">
      <c r="A52" s="80"/>
    </row>
    <row r="53" spans="1:1" x14ac:dyDescent="0.25">
      <c r="A53" s="80"/>
    </row>
    <row r="54" spans="1:1" x14ac:dyDescent="0.25">
      <c r="A54" s="80"/>
    </row>
    <row r="55" spans="1:1" x14ac:dyDescent="0.25">
      <c r="A55" s="80"/>
    </row>
    <row r="56" spans="1:1" x14ac:dyDescent="0.25">
      <c r="A56" s="80"/>
    </row>
    <row r="57" spans="1:1" x14ac:dyDescent="0.25">
      <c r="A57" s="80"/>
    </row>
    <row r="58" spans="1:1" x14ac:dyDescent="0.25">
      <c r="A58" s="80"/>
    </row>
    <row r="59" spans="1:1" x14ac:dyDescent="0.25">
      <c r="A59" s="80"/>
    </row>
    <row r="60" spans="1:1" x14ac:dyDescent="0.25">
      <c r="A60" s="80"/>
    </row>
    <row r="61" spans="1:1" x14ac:dyDescent="0.25">
      <c r="A61" s="80"/>
    </row>
    <row r="62" spans="1:1" x14ac:dyDescent="0.25">
      <c r="A62" s="80"/>
    </row>
    <row r="63" spans="1:1" x14ac:dyDescent="0.25">
      <c r="A63" s="80"/>
    </row>
    <row r="64" spans="1:1" x14ac:dyDescent="0.25">
      <c r="A64" s="80"/>
    </row>
    <row r="65" spans="1:1" x14ac:dyDescent="0.25">
      <c r="A65" s="80"/>
    </row>
    <row r="66" spans="1:1" x14ac:dyDescent="0.25">
      <c r="A66" s="80"/>
    </row>
    <row r="67" spans="1:1" x14ac:dyDescent="0.25">
      <c r="A67" s="80"/>
    </row>
    <row r="68" spans="1:1" x14ac:dyDescent="0.25">
      <c r="A68" s="80"/>
    </row>
    <row r="69" spans="1:1" x14ac:dyDescent="0.25">
      <c r="A69" s="80"/>
    </row>
    <row r="70" spans="1:1" x14ac:dyDescent="0.25">
      <c r="A70" s="80"/>
    </row>
    <row r="71" spans="1:1" x14ac:dyDescent="0.25">
      <c r="A71" s="80"/>
    </row>
    <row r="72" spans="1:1" x14ac:dyDescent="0.25">
      <c r="A72" s="80"/>
    </row>
    <row r="73" spans="1:1" x14ac:dyDescent="0.25">
      <c r="A73" s="80"/>
    </row>
    <row r="74" spans="1:1" x14ac:dyDescent="0.25">
      <c r="A74" s="80"/>
    </row>
    <row r="75" spans="1:1" x14ac:dyDescent="0.25">
      <c r="A75" s="80"/>
    </row>
    <row r="76" spans="1:1" x14ac:dyDescent="0.25">
      <c r="A76" s="80"/>
    </row>
    <row r="77" spans="1:1" x14ac:dyDescent="0.25">
      <c r="A77" s="80"/>
    </row>
    <row r="78" spans="1:1" x14ac:dyDescent="0.25">
      <c r="A78" s="80"/>
    </row>
    <row r="79" spans="1:1" x14ac:dyDescent="0.25">
      <c r="A79" s="80"/>
    </row>
    <row r="80" spans="1:1" x14ac:dyDescent="0.25">
      <c r="A80" s="80"/>
    </row>
    <row r="81" spans="1:1" x14ac:dyDescent="0.25">
      <c r="A81" s="80"/>
    </row>
    <row r="82" spans="1:1" x14ac:dyDescent="0.25">
      <c r="A82" s="80"/>
    </row>
    <row r="83" spans="1:1" x14ac:dyDescent="0.25">
      <c r="A83" s="80"/>
    </row>
    <row r="84" spans="1:1" x14ac:dyDescent="0.25">
      <c r="A84" s="80"/>
    </row>
    <row r="85" spans="1:1" x14ac:dyDescent="0.25">
      <c r="A85" s="80"/>
    </row>
    <row r="86" spans="1:1" x14ac:dyDescent="0.25">
      <c r="A86" s="80"/>
    </row>
    <row r="87" spans="1:1" x14ac:dyDescent="0.25">
      <c r="A87" s="80"/>
    </row>
    <row r="88" spans="1:1" x14ac:dyDescent="0.25">
      <c r="A88" s="80"/>
    </row>
    <row r="89" spans="1:1" x14ac:dyDescent="0.25">
      <c r="A89" s="80"/>
    </row>
    <row r="90" spans="1:1" x14ac:dyDescent="0.25">
      <c r="A90" s="80"/>
    </row>
    <row r="91" spans="1:1" x14ac:dyDescent="0.25">
      <c r="A91" s="80"/>
    </row>
    <row r="92" spans="1:1" x14ac:dyDescent="0.25">
      <c r="A92" s="80"/>
    </row>
    <row r="93" spans="1:1" x14ac:dyDescent="0.25">
      <c r="A93" s="80"/>
    </row>
    <row r="94" spans="1:1" x14ac:dyDescent="0.25">
      <c r="A94" s="80"/>
    </row>
    <row r="95" spans="1:1" x14ac:dyDescent="0.25">
      <c r="A95" s="80"/>
    </row>
    <row r="96" spans="1:1" x14ac:dyDescent="0.25">
      <c r="A96" s="80"/>
    </row>
    <row r="97" spans="1:1" x14ac:dyDescent="0.25">
      <c r="A97" s="80"/>
    </row>
    <row r="98" spans="1:1" x14ac:dyDescent="0.25">
      <c r="A98" s="80"/>
    </row>
    <row r="99" spans="1:1" x14ac:dyDescent="0.25">
      <c r="A99" s="80"/>
    </row>
    <row r="100" spans="1:1" x14ac:dyDescent="0.25">
      <c r="A100" s="80"/>
    </row>
    <row r="101" spans="1:1" x14ac:dyDescent="0.25">
      <c r="A101" s="80"/>
    </row>
    <row r="102" spans="1:1" x14ac:dyDescent="0.25">
      <c r="A102" s="80"/>
    </row>
    <row r="103" spans="1:1" x14ac:dyDescent="0.25">
      <c r="A103" s="80"/>
    </row>
    <row r="104" spans="1:1" x14ac:dyDescent="0.25">
      <c r="A104" s="80"/>
    </row>
    <row r="105" spans="1:1" x14ac:dyDescent="0.25">
      <c r="A105" s="80"/>
    </row>
    <row r="106" spans="1:1" x14ac:dyDescent="0.25">
      <c r="A106" s="80"/>
    </row>
    <row r="107" spans="1:1" x14ac:dyDescent="0.25">
      <c r="A107" s="80"/>
    </row>
    <row r="108" spans="1:1" x14ac:dyDescent="0.25">
      <c r="A108" s="80"/>
    </row>
    <row r="109" spans="1:1" x14ac:dyDescent="0.25">
      <c r="A109" s="80"/>
    </row>
    <row r="110" spans="1:1" x14ac:dyDescent="0.25">
      <c r="A110" s="80"/>
    </row>
    <row r="111" spans="1:1" x14ac:dyDescent="0.25">
      <c r="A111" s="80"/>
    </row>
    <row r="112" spans="1:1" x14ac:dyDescent="0.25">
      <c r="A112" s="80"/>
    </row>
    <row r="113" spans="1:1" x14ac:dyDescent="0.25">
      <c r="A113" s="80"/>
    </row>
    <row r="114" spans="1:1" x14ac:dyDescent="0.25">
      <c r="A114" s="80"/>
    </row>
    <row r="115" spans="1:1" x14ac:dyDescent="0.25">
      <c r="A115" s="80"/>
    </row>
    <row r="116" spans="1:1" x14ac:dyDescent="0.25">
      <c r="A116" s="80"/>
    </row>
    <row r="117" spans="1:1" x14ac:dyDescent="0.25">
      <c r="A117" s="80"/>
    </row>
    <row r="118" spans="1:1" x14ac:dyDescent="0.25">
      <c r="A118" s="80"/>
    </row>
    <row r="119" spans="1:1" x14ac:dyDescent="0.25">
      <c r="A119" s="80"/>
    </row>
    <row r="120" spans="1:1" x14ac:dyDescent="0.25">
      <c r="A120" s="80"/>
    </row>
    <row r="121" spans="1:1" x14ac:dyDescent="0.25">
      <c r="A121" s="80"/>
    </row>
    <row r="122" spans="1:1" x14ac:dyDescent="0.25">
      <c r="A122" s="80"/>
    </row>
    <row r="123" spans="1:1" x14ac:dyDescent="0.25">
      <c r="A123" s="80"/>
    </row>
    <row r="124" spans="1:1" x14ac:dyDescent="0.25">
      <c r="A124" s="80"/>
    </row>
    <row r="125" spans="1:1" x14ac:dyDescent="0.25">
      <c r="A125" s="80"/>
    </row>
    <row r="126" spans="1:1" x14ac:dyDescent="0.25">
      <c r="A126" s="80"/>
    </row>
    <row r="127" spans="1:1" x14ac:dyDescent="0.25">
      <c r="A127" s="80"/>
    </row>
    <row r="128" spans="1:1" x14ac:dyDescent="0.25">
      <c r="A128" s="80"/>
    </row>
    <row r="129" spans="1:1" x14ac:dyDescent="0.25">
      <c r="A129" s="80"/>
    </row>
    <row r="130" spans="1:1" x14ac:dyDescent="0.25">
      <c r="A130" s="80"/>
    </row>
    <row r="131" spans="1:1" x14ac:dyDescent="0.25">
      <c r="A131" s="80"/>
    </row>
    <row r="132" spans="1:1" x14ac:dyDescent="0.25">
      <c r="A132" s="80"/>
    </row>
    <row r="133" spans="1:1" x14ac:dyDescent="0.25">
      <c r="A133" s="80"/>
    </row>
    <row r="134" spans="1:1" x14ac:dyDescent="0.25">
      <c r="A134" s="80"/>
    </row>
    <row r="135" spans="1:1" x14ac:dyDescent="0.25">
      <c r="A135" s="80"/>
    </row>
    <row r="136" spans="1:1" x14ac:dyDescent="0.25">
      <c r="A136" s="80"/>
    </row>
    <row r="137" spans="1:1" x14ac:dyDescent="0.25">
      <c r="A137" s="80"/>
    </row>
    <row r="138" spans="1:1" x14ac:dyDescent="0.25">
      <c r="A138" s="80"/>
    </row>
    <row r="139" spans="1:1" x14ac:dyDescent="0.25">
      <c r="A139" s="80"/>
    </row>
    <row r="140" spans="1:1" x14ac:dyDescent="0.25">
      <c r="A140" s="80"/>
    </row>
    <row r="141" spans="1:1" x14ac:dyDescent="0.25">
      <c r="A141" s="80"/>
    </row>
    <row r="142" spans="1:1" x14ac:dyDescent="0.25">
      <c r="A142" s="80"/>
    </row>
    <row r="143" spans="1:1" x14ac:dyDescent="0.25">
      <c r="A143" s="80"/>
    </row>
    <row r="144" spans="1:1" x14ac:dyDescent="0.25">
      <c r="A144" s="80"/>
    </row>
    <row r="145" spans="1:1" x14ac:dyDescent="0.25">
      <c r="A145" s="80"/>
    </row>
    <row r="146" spans="1:1" x14ac:dyDescent="0.25">
      <c r="A146" s="80"/>
    </row>
    <row r="147" spans="1:1" x14ac:dyDescent="0.25">
      <c r="A147" s="80"/>
    </row>
    <row r="148" spans="1:1" x14ac:dyDescent="0.25">
      <c r="A148" s="80"/>
    </row>
    <row r="149" spans="1:1" x14ac:dyDescent="0.25">
      <c r="A149" s="80"/>
    </row>
    <row r="150" spans="1:1" x14ac:dyDescent="0.25">
      <c r="A150" s="80"/>
    </row>
    <row r="151" spans="1:1" x14ac:dyDescent="0.25">
      <c r="A151" s="80"/>
    </row>
    <row r="152" spans="1:1" x14ac:dyDescent="0.25">
      <c r="A152" s="80"/>
    </row>
    <row r="153" spans="1:1" x14ac:dyDescent="0.25">
      <c r="A153" s="80"/>
    </row>
    <row r="154" spans="1:1" x14ac:dyDescent="0.25">
      <c r="A154" s="80"/>
    </row>
    <row r="155" spans="1:1" x14ac:dyDescent="0.25">
      <c r="A155" s="80"/>
    </row>
    <row r="156" spans="1:1" x14ac:dyDescent="0.25">
      <c r="A156" s="80"/>
    </row>
    <row r="157" spans="1:1" x14ac:dyDescent="0.25">
      <c r="A157" s="80"/>
    </row>
    <row r="158" spans="1:1" x14ac:dyDescent="0.25">
      <c r="A158" s="80"/>
    </row>
    <row r="159" spans="1:1" x14ac:dyDescent="0.25">
      <c r="A159" s="80"/>
    </row>
    <row r="160" spans="1:1" x14ac:dyDescent="0.25">
      <c r="A160" s="80"/>
    </row>
    <row r="161" spans="1:1" x14ac:dyDescent="0.25">
      <c r="A161" s="80"/>
    </row>
    <row r="162" spans="1:1" x14ac:dyDescent="0.25">
      <c r="A162" s="80"/>
    </row>
    <row r="163" spans="1:1" x14ac:dyDescent="0.25">
      <c r="A163" s="80"/>
    </row>
    <row r="164" spans="1:1" x14ac:dyDescent="0.25">
      <c r="A164" s="80"/>
    </row>
    <row r="165" spans="1:1" x14ac:dyDescent="0.25">
      <c r="A165" s="80"/>
    </row>
    <row r="166" spans="1:1" x14ac:dyDescent="0.25">
      <c r="A166" s="80"/>
    </row>
    <row r="167" spans="1:1" x14ac:dyDescent="0.25">
      <c r="A167" s="80"/>
    </row>
    <row r="168" spans="1:1" x14ac:dyDescent="0.25">
      <c r="A168" s="80"/>
    </row>
    <row r="169" spans="1:1" x14ac:dyDescent="0.25">
      <c r="A169" s="80"/>
    </row>
    <row r="170" spans="1:1" x14ac:dyDescent="0.25">
      <c r="A170" s="80"/>
    </row>
    <row r="171" spans="1:1" x14ac:dyDescent="0.25">
      <c r="A171" s="80"/>
    </row>
    <row r="172" spans="1:1" x14ac:dyDescent="0.25">
      <c r="A172" s="80"/>
    </row>
    <row r="173" spans="1:1" x14ac:dyDescent="0.25">
      <c r="A173" s="80"/>
    </row>
    <row r="174" spans="1:1" x14ac:dyDescent="0.25">
      <c r="A174" s="80"/>
    </row>
    <row r="175" spans="1:1" x14ac:dyDescent="0.25">
      <c r="A175" s="80"/>
    </row>
    <row r="176" spans="1:1" x14ac:dyDescent="0.25">
      <c r="A176" s="80"/>
    </row>
    <row r="177" spans="1:1" x14ac:dyDescent="0.25">
      <c r="A177" s="80"/>
    </row>
    <row r="178" spans="1:1" x14ac:dyDescent="0.25">
      <c r="A178" s="80"/>
    </row>
    <row r="179" spans="1:1" x14ac:dyDescent="0.25">
      <c r="A179" s="80"/>
    </row>
    <row r="180" spans="1:1" x14ac:dyDescent="0.25">
      <c r="A180" s="80"/>
    </row>
    <row r="181" spans="1:1" x14ac:dyDescent="0.25">
      <c r="A181" s="80"/>
    </row>
    <row r="182" spans="1:1" x14ac:dyDescent="0.25">
      <c r="A182" s="80"/>
    </row>
    <row r="183" spans="1:1" x14ac:dyDescent="0.25">
      <c r="A183" s="80"/>
    </row>
    <row r="184" spans="1:1" x14ac:dyDescent="0.25">
      <c r="A184" s="80"/>
    </row>
    <row r="185" spans="1:1" x14ac:dyDescent="0.25">
      <c r="A185" s="80"/>
    </row>
  </sheetData>
  <mergeCells count="33">
    <mergeCell ref="B32:F32"/>
    <mergeCell ref="B33:F33"/>
    <mergeCell ref="B35:F35"/>
    <mergeCell ref="A26:J26"/>
    <mergeCell ref="A27:J27"/>
    <mergeCell ref="A28:XFD28"/>
    <mergeCell ref="B29:F29"/>
    <mergeCell ref="B30:F30"/>
    <mergeCell ref="B31:F3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1:XFD1"/>
    <mergeCell ref="A2:XFD2"/>
    <mergeCell ref="A3:G3"/>
    <mergeCell ref="B4:F4"/>
    <mergeCell ref="B5:F5"/>
    <mergeCell ref="B6:F6"/>
    <mergeCell ref="B7:F7"/>
    <mergeCell ref="B8:F8"/>
    <mergeCell ref="B9:F9"/>
    <mergeCell ref="B10:F10"/>
    <mergeCell ref="B11:F11"/>
  </mergeCell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&amp;C&amp;"-,Podebljano"POSEBAN DIO
IZVJEŠTAJ MO IZVRŠENJU FINANCIJSKOG PLANA ZA 2024. GODINU PO PROGRAMSKOJ, EKONOMSKOJ KLASIFIKACIJI I IZVORIMA FINANCIRANJA
RASHODI I IZDACI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7E52-3B6C-4AE6-8BAA-7861EFB37B84}">
  <dimension ref="A1:J36"/>
  <sheetViews>
    <sheetView view="pageLayout" topLeftCell="A4" zoomScaleNormal="100" workbookViewId="0">
      <selection activeCell="B25" sqref="B25:J25"/>
    </sheetView>
  </sheetViews>
  <sheetFormatPr defaultRowHeight="15" x14ac:dyDescent="0.25"/>
  <cols>
    <col min="5" max="5" width="9.140625" customWidth="1"/>
    <col min="6" max="6" width="0.140625" customWidth="1"/>
    <col min="10" max="10" width="9.5703125" bestFit="1" customWidth="1"/>
  </cols>
  <sheetData>
    <row r="1" spans="1:10" s="160" customFormat="1" x14ac:dyDescent="0.25">
      <c r="A1" s="160" t="s">
        <v>143</v>
      </c>
    </row>
    <row r="2" spans="1:10" s="160" customFormat="1" x14ac:dyDescent="0.25">
      <c r="A2" s="160" t="s">
        <v>144</v>
      </c>
    </row>
    <row r="3" spans="1:10" x14ac:dyDescent="0.25">
      <c r="A3" s="161" t="s">
        <v>145</v>
      </c>
      <c r="B3" s="161"/>
      <c r="C3" s="161"/>
      <c r="D3" s="161"/>
      <c r="E3" s="161"/>
      <c r="F3" s="161"/>
      <c r="G3" s="161"/>
    </row>
    <row r="4" spans="1:10" ht="45.2" customHeight="1" x14ac:dyDescent="0.25">
      <c r="A4" s="75" t="s">
        <v>120</v>
      </c>
      <c r="B4" s="162" t="s">
        <v>121</v>
      </c>
      <c r="C4" s="163"/>
      <c r="D4" s="163"/>
      <c r="E4" s="163"/>
      <c r="F4" s="164"/>
      <c r="G4" s="75" t="s">
        <v>122</v>
      </c>
      <c r="H4" s="75" t="s">
        <v>195</v>
      </c>
      <c r="I4" s="75" t="s">
        <v>196</v>
      </c>
      <c r="J4" s="76" t="s">
        <v>124</v>
      </c>
    </row>
    <row r="5" spans="1:10" x14ac:dyDescent="0.25">
      <c r="A5" s="77">
        <v>32</v>
      </c>
      <c r="B5" s="165" t="s">
        <v>15</v>
      </c>
      <c r="C5" s="166"/>
      <c r="D5" s="166"/>
      <c r="E5" s="166"/>
      <c r="F5" s="167"/>
      <c r="G5" s="57">
        <v>5200</v>
      </c>
      <c r="H5" s="57">
        <f>SUM(H6+H9+H14+H22)</f>
        <v>5200</v>
      </c>
      <c r="I5" s="57">
        <v>2772</v>
      </c>
      <c r="J5" s="78">
        <f t="shared" ref="J5:J10" si="0">I5/H5</f>
        <v>0.53307692307692311</v>
      </c>
    </row>
    <row r="6" spans="1:10" x14ac:dyDescent="0.25">
      <c r="A6" s="87">
        <v>321</v>
      </c>
      <c r="B6" s="179" t="s">
        <v>125</v>
      </c>
      <c r="C6" s="180"/>
      <c r="D6" s="180"/>
      <c r="E6" s="180"/>
      <c r="F6" s="181"/>
      <c r="G6" s="88">
        <f>SUM(G7:G8)</f>
        <v>1820</v>
      </c>
      <c r="H6" s="88">
        <f>SUM(H7:H8)</f>
        <v>1820</v>
      </c>
      <c r="I6" s="88">
        <v>1081.3</v>
      </c>
      <c r="J6" s="89">
        <f t="shared" si="0"/>
        <v>0.59412087912087908</v>
      </c>
    </row>
    <row r="7" spans="1:10" x14ac:dyDescent="0.25">
      <c r="A7" s="90">
        <v>3211</v>
      </c>
      <c r="B7" s="182" t="s">
        <v>147</v>
      </c>
      <c r="C7" s="183"/>
      <c r="D7" s="183"/>
      <c r="E7" s="183"/>
      <c r="F7" s="91"/>
      <c r="G7" s="92">
        <v>1000</v>
      </c>
      <c r="H7" s="92">
        <v>1000</v>
      </c>
      <c r="I7" s="88">
        <v>1081.3</v>
      </c>
      <c r="J7" s="89">
        <f t="shared" si="0"/>
        <v>1.0812999999999999</v>
      </c>
    </row>
    <row r="8" spans="1:10" x14ac:dyDescent="0.25">
      <c r="A8" s="79">
        <v>3213</v>
      </c>
      <c r="B8" s="168" t="s">
        <v>148</v>
      </c>
      <c r="C8" s="169"/>
      <c r="D8" s="169"/>
      <c r="E8" s="169"/>
      <c r="F8" s="170"/>
      <c r="G8" s="57">
        <v>820</v>
      </c>
      <c r="H8" s="57">
        <v>820</v>
      </c>
      <c r="I8" s="57"/>
      <c r="J8" s="78">
        <f t="shared" si="0"/>
        <v>0</v>
      </c>
    </row>
    <row r="9" spans="1:10" x14ac:dyDescent="0.25">
      <c r="A9" s="87">
        <v>322</v>
      </c>
      <c r="B9" s="179" t="s">
        <v>72</v>
      </c>
      <c r="C9" s="180"/>
      <c r="D9" s="180"/>
      <c r="E9" s="180"/>
      <c r="F9" s="181"/>
      <c r="G9" s="88">
        <f>SUM(G10:G13)</f>
        <v>880</v>
      </c>
      <c r="H9" s="88">
        <f>SUM(H10:H13)</f>
        <v>880</v>
      </c>
      <c r="I9" s="88">
        <f>SUM(I10:I13)</f>
        <v>341.13</v>
      </c>
      <c r="J9" s="89">
        <f t="shared" si="0"/>
        <v>0.38764772727272728</v>
      </c>
    </row>
    <row r="10" spans="1:10" ht="30" customHeight="1" x14ac:dyDescent="0.25">
      <c r="A10" s="79">
        <v>3221</v>
      </c>
      <c r="B10" s="168" t="s">
        <v>127</v>
      </c>
      <c r="C10" s="169"/>
      <c r="D10" s="169"/>
      <c r="E10" s="169"/>
      <c r="F10" s="170"/>
      <c r="G10" s="57">
        <v>880</v>
      </c>
      <c r="H10" s="57">
        <v>880</v>
      </c>
      <c r="I10" s="57">
        <v>341.13</v>
      </c>
      <c r="J10" s="78">
        <f t="shared" si="0"/>
        <v>0.38764772727272728</v>
      </c>
    </row>
    <row r="11" spans="1:10" x14ac:dyDescent="0.25">
      <c r="A11" s="79">
        <v>3223</v>
      </c>
      <c r="B11" s="168" t="s">
        <v>74</v>
      </c>
      <c r="C11" s="169"/>
      <c r="D11" s="169"/>
      <c r="E11" s="169"/>
      <c r="F11" s="170"/>
      <c r="G11" s="57"/>
      <c r="H11" s="57"/>
      <c r="I11" s="57"/>
      <c r="J11" s="78"/>
    </row>
    <row r="12" spans="1:10" ht="30" customHeight="1" x14ac:dyDescent="0.25">
      <c r="A12" s="79">
        <v>3224</v>
      </c>
      <c r="B12" s="168" t="s">
        <v>128</v>
      </c>
      <c r="C12" s="169"/>
      <c r="D12" s="169"/>
      <c r="E12" s="169"/>
      <c r="F12" s="170"/>
      <c r="G12" s="57"/>
      <c r="H12" s="57"/>
      <c r="I12" s="57"/>
      <c r="J12" s="78"/>
    </row>
    <row r="13" spans="1:10" x14ac:dyDescent="0.25">
      <c r="A13" s="79">
        <v>3225</v>
      </c>
      <c r="B13" s="157" t="s">
        <v>76</v>
      </c>
      <c r="C13" s="158"/>
      <c r="D13" s="158"/>
      <c r="E13" s="158"/>
      <c r="F13" s="159"/>
      <c r="G13" s="57"/>
      <c r="H13" s="57"/>
      <c r="I13" s="57"/>
      <c r="J13" s="78">
        <v>0</v>
      </c>
    </row>
    <row r="14" spans="1:10" x14ac:dyDescent="0.25">
      <c r="A14" s="87">
        <v>323</v>
      </c>
      <c r="B14" s="184" t="s">
        <v>78</v>
      </c>
      <c r="C14" s="185"/>
      <c r="D14" s="185"/>
      <c r="E14" s="185"/>
      <c r="F14" s="186"/>
      <c r="G14" s="88">
        <v>2500</v>
      </c>
      <c r="H14" s="88">
        <v>2500</v>
      </c>
      <c r="I14" s="88">
        <v>1527.78</v>
      </c>
      <c r="J14" s="89">
        <f>I14/H14</f>
        <v>0.61111199999999999</v>
      </c>
    </row>
    <row r="15" spans="1:10" x14ac:dyDescent="0.25">
      <c r="A15" s="79">
        <v>3231</v>
      </c>
      <c r="B15" s="157" t="s">
        <v>79</v>
      </c>
      <c r="C15" s="158"/>
      <c r="D15" s="158"/>
      <c r="E15" s="158"/>
      <c r="F15" s="159"/>
      <c r="G15" s="57"/>
      <c r="H15" s="57"/>
      <c r="I15" s="57"/>
      <c r="J15" s="78">
        <v>0</v>
      </c>
    </row>
    <row r="16" spans="1:10" ht="30" customHeight="1" x14ac:dyDescent="0.25">
      <c r="A16" s="79">
        <v>3232</v>
      </c>
      <c r="B16" s="157" t="s">
        <v>129</v>
      </c>
      <c r="C16" s="158"/>
      <c r="D16" s="158"/>
      <c r="E16" s="158"/>
      <c r="F16" s="159"/>
      <c r="G16" s="57"/>
      <c r="H16" s="57"/>
      <c r="I16" s="57"/>
      <c r="J16" s="78">
        <v>0</v>
      </c>
    </row>
    <row r="17" spans="1:10" x14ac:dyDescent="0.25">
      <c r="A17" s="79">
        <v>3234</v>
      </c>
      <c r="B17" s="157" t="s">
        <v>130</v>
      </c>
      <c r="C17" s="158"/>
      <c r="D17" s="158"/>
      <c r="E17" s="158"/>
      <c r="F17" s="159"/>
      <c r="G17" s="57"/>
      <c r="H17" s="57"/>
      <c r="I17" s="57"/>
      <c r="J17" s="78">
        <v>0</v>
      </c>
    </row>
    <row r="18" spans="1:10" x14ac:dyDescent="0.25">
      <c r="A18" s="79">
        <v>3236</v>
      </c>
      <c r="B18" s="157" t="s">
        <v>84</v>
      </c>
      <c r="C18" s="158"/>
      <c r="D18" s="158"/>
      <c r="E18" s="158"/>
      <c r="F18" s="159"/>
      <c r="G18" s="57"/>
      <c r="H18" s="57"/>
      <c r="I18" s="57"/>
      <c r="J18" s="78">
        <v>0</v>
      </c>
    </row>
    <row r="19" spans="1:10" x14ac:dyDescent="0.25">
      <c r="A19" s="79">
        <v>3237</v>
      </c>
      <c r="B19" s="157" t="s">
        <v>131</v>
      </c>
      <c r="C19" s="158"/>
      <c r="D19" s="158"/>
      <c r="E19" s="158"/>
      <c r="F19" s="159"/>
      <c r="G19" s="57">
        <v>2500</v>
      </c>
      <c r="H19" s="57">
        <v>2500</v>
      </c>
      <c r="I19" s="57">
        <v>1349.57</v>
      </c>
      <c r="J19" s="78">
        <f>I19/H19</f>
        <v>0.53982799999999997</v>
      </c>
    </row>
    <row r="20" spans="1:10" x14ac:dyDescent="0.25">
      <c r="A20" s="79">
        <v>3238</v>
      </c>
      <c r="B20" s="157" t="s">
        <v>132</v>
      </c>
      <c r="C20" s="158"/>
      <c r="D20" s="158"/>
      <c r="E20" s="158"/>
      <c r="F20" s="159"/>
      <c r="G20" s="57"/>
      <c r="H20" s="57"/>
      <c r="I20" s="57"/>
      <c r="J20" s="78">
        <v>0</v>
      </c>
    </row>
    <row r="21" spans="1:10" x14ac:dyDescent="0.25">
      <c r="A21" s="79">
        <v>3239</v>
      </c>
      <c r="B21" s="157" t="s">
        <v>86</v>
      </c>
      <c r="C21" s="158"/>
      <c r="D21" s="158"/>
      <c r="E21" s="158"/>
      <c r="F21" s="159"/>
      <c r="G21" s="57"/>
      <c r="H21" s="57"/>
      <c r="I21" s="57"/>
      <c r="J21" s="78">
        <v>0</v>
      </c>
    </row>
    <row r="22" spans="1:10" x14ac:dyDescent="0.25">
      <c r="A22" s="87">
        <v>329</v>
      </c>
      <c r="B22" s="184" t="s">
        <v>88</v>
      </c>
      <c r="C22" s="185"/>
      <c r="D22" s="185"/>
      <c r="E22" s="185"/>
      <c r="F22" s="186"/>
      <c r="G22" s="88">
        <f>SUM(G23:G24)</f>
        <v>0</v>
      </c>
      <c r="H22" s="88">
        <f>SUM(H23:H24)</f>
        <v>0</v>
      </c>
      <c r="I22" s="88"/>
      <c r="J22" s="89">
        <v>0</v>
      </c>
    </row>
    <row r="23" spans="1:10" x14ac:dyDescent="0.25">
      <c r="A23" s="79">
        <v>3294</v>
      </c>
      <c r="B23" s="157" t="s">
        <v>90</v>
      </c>
      <c r="C23" s="158"/>
      <c r="D23" s="158"/>
      <c r="E23" s="158"/>
      <c r="F23" s="159"/>
      <c r="G23" s="57"/>
      <c r="H23" s="57"/>
      <c r="I23" s="57"/>
      <c r="J23" s="78">
        <v>0</v>
      </c>
    </row>
    <row r="24" spans="1:10" x14ac:dyDescent="0.25">
      <c r="A24" s="79">
        <v>3299</v>
      </c>
      <c r="B24" s="157" t="s">
        <v>88</v>
      </c>
      <c r="C24" s="158"/>
      <c r="D24" s="158"/>
      <c r="E24" s="158"/>
      <c r="F24" s="159"/>
      <c r="G24" s="57"/>
      <c r="H24" s="57"/>
      <c r="I24" s="57"/>
      <c r="J24" s="78">
        <v>0</v>
      </c>
    </row>
    <row r="25" spans="1:10" x14ac:dyDescent="0.25">
      <c r="A25" s="79"/>
      <c r="B25" s="157" t="s">
        <v>133</v>
      </c>
      <c r="C25" s="158"/>
      <c r="D25" s="158"/>
      <c r="E25" s="158"/>
      <c r="F25" s="159"/>
      <c r="G25" s="57">
        <f>SUM(G5)</f>
        <v>5200</v>
      </c>
      <c r="H25" s="57">
        <f>SUM(H5)</f>
        <v>5200</v>
      </c>
      <c r="I25" s="57">
        <v>2772</v>
      </c>
      <c r="J25" s="78">
        <f>I25/H25</f>
        <v>0.53307692307692311</v>
      </c>
    </row>
    <row r="26" spans="1:10" x14ac:dyDescent="0.25">
      <c r="A26" s="80"/>
    </row>
    <row r="27" spans="1:10" s="160" customFormat="1" x14ac:dyDescent="0.25">
      <c r="A27" s="177" t="s">
        <v>149</v>
      </c>
    </row>
    <row r="28" spans="1:10" x14ac:dyDescent="0.25">
      <c r="A28" s="177" t="s">
        <v>150</v>
      </c>
      <c r="B28" s="160"/>
      <c r="C28" s="160"/>
      <c r="D28" s="160"/>
      <c r="E28" s="160"/>
      <c r="F28" s="160"/>
      <c r="G28" s="160"/>
    </row>
    <row r="29" spans="1:10" x14ac:dyDescent="0.25">
      <c r="A29" s="178" t="s">
        <v>151</v>
      </c>
      <c r="B29" s="161"/>
      <c r="C29" s="161"/>
      <c r="D29" s="161"/>
      <c r="E29" s="161"/>
      <c r="F29" s="161"/>
    </row>
    <row r="30" spans="1:10" ht="45" customHeight="1" x14ac:dyDescent="0.25">
      <c r="A30" s="75" t="s">
        <v>120</v>
      </c>
      <c r="B30" s="162" t="s">
        <v>121</v>
      </c>
      <c r="C30" s="163"/>
      <c r="D30" s="163"/>
      <c r="E30" s="163"/>
      <c r="F30" s="164"/>
      <c r="G30" s="81" t="s">
        <v>137</v>
      </c>
      <c r="H30" s="75" t="s">
        <v>195</v>
      </c>
      <c r="I30" s="75" t="s">
        <v>196</v>
      </c>
      <c r="J30" s="76" t="s">
        <v>124</v>
      </c>
    </row>
    <row r="31" spans="1:10" x14ac:dyDescent="0.25">
      <c r="A31" s="77">
        <v>42</v>
      </c>
      <c r="B31" s="165" t="s">
        <v>138</v>
      </c>
      <c r="C31" s="166"/>
      <c r="D31" s="166"/>
      <c r="E31" s="166"/>
      <c r="F31" s="167"/>
      <c r="G31" s="93">
        <f>SUM(G32)</f>
        <v>0</v>
      </c>
      <c r="H31" s="93">
        <f>SUM(H32)</f>
        <v>0</v>
      </c>
      <c r="I31" s="93"/>
      <c r="J31" s="94"/>
    </row>
    <row r="32" spans="1:10" x14ac:dyDescent="0.25">
      <c r="A32" s="87">
        <v>424</v>
      </c>
      <c r="B32" s="179" t="s">
        <v>139</v>
      </c>
      <c r="C32" s="180"/>
      <c r="D32" s="180"/>
      <c r="E32" s="180"/>
      <c r="F32" s="181"/>
      <c r="G32" s="95">
        <f>SUM(G33)</f>
        <v>0</v>
      </c>
      <c r="H32" s="95">
        <f>SUM(H33)</f>
        <v>0</v>
      </c>
      <c r="I32" s="95"/>
      <c r="J32" s="96">
        <v>0</v>
      </c>
    </row>
    <row r="33" spans="1:10" x14ac:dyDescent="0.25">
      <c r="A33" s="79">
        <v>4241</v>
      </c>
      <c r="B33" s="168" t="s">
        <v>140</v>
      </c>
      <c r="C33" s="169"/>
      <c r="D33" s="169"/>
      <c r="E33" s="169"/>
      <c r="F33" s="170"/>
      <c r="G33" s="83"/>
      <c r="H33" s="83"/>
      <c r="I33" s="83"/>
      <c r="J33" s="85">
        <v>0</v>
      </c>
    </row>
    <row r="34" spans="1:10" x14ac:dyDescent="0.25">
      <c r="A34" s="79"/>
      <c r="B34" s="168" t="s">
        <v>141</v>
      </c>
      <c r="C34" s="169"/>
      <c r="D34" s="169"/>
      <c r="E34" s="169"/>
      <c r="F34" s="170"/>
      <c r="G34" s="83">
        <f>SUM(G31)</f>
        <v>0</v>
      </c>
      <c r="H34" s="83">
        <f>SUM(H31)</f>
        <v>0</v>
      </c>
      <c r="I34" s="83">
        <v>0</v>
      </c>
      <c r="J34" s="84"/>
    </row>
    <row r="35" spans="1:10" x14ac:dyDescent="0.25">
      <c r="A35" s="80"/>
      <c r="G35" s="86"/>
      <c r="H35" s="86"/>
      <c r="I35" s="86"/>
    </row>
    <row r="36" spans="1:10" x14ac:dyDescent="0.25">
      <c r="A36" s="75"/>
      <c r="B36" s="187" t="s">
        <v>152</v>
      </c>
      <c r="C36" s="188"/>
      <c r="D36" s="188"/>
      <c r="E36" s="188"/>
      <c r="F36" s="189"/>
      <c r="G36" s="104">
        <f>SUM(G25+G34)</f>
        <v>5200</v>
      </c>
      <c r="H36" s="104">
        <f>SUM(H25+H34)</f>
        <v>5200</v>
      </c>
      <c r="I36" s="104">
        <v>2772</v>
      </c>
      <c r="J36" s="117">
        <f>I36/H36</f>
        <v>0.53307692307692311</v>
      </c>
    </row>
  </sheetData>
  <mergeCells count="34">
    <mergeCell ref="B32:F32"/>
    <mergeCell ref="B33:F33"/>
    <mergeCell ref="B34:F34"/>
    <mergeCell ref="B36:F36"/>
    <mergeCell ref="B25:F25"/>
    <mergeCell ref="A27:XFD27"/>
    <mergeCell ref="A28:G28"/>
    <mergeCell ref="A29:F29"/>
    <mergeCell ref="B30:F30"/>
    <mergeCell ref="B31:F3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1:XFD1"/>
    <mergeCell ref="A2:XFD2"/>
    <mergeCell ref="A3:G3"/>
    <mergeCell ref="B4:F4"/>
    <mergeCell ref="B5:F5"/>
    <mergeCell ref="B6:F6"/>
    <mergeCell ref="B7:E7"/>
    <mergeCell ref="B8:F8"/>
    <mergeCell ref="B9:F9"/>
    <mergeCell ref="B10:F10"/>
    <mergeCell ref="B11:F11"/>
  </mergeCell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&amp;C&amp;"-,Podebljano"POSEBAN DIO
IZVJEŠTAJ O IZVRŠENJU FINANCIJSKOG PLANA ZA 2023. GODINU PO PROGRAMSKOJ I 
EKONOMSKOJ KLASIFIKACIJI I IZVORIMA FINANCIRANJA
RASHODI I IZDACI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D815-99EF-432F-B43C-509FADE3422F}">
  <dimension ref="A1:J76"/>
  <sheetViews>
    <sheetView view="pageLayout" topLeftCell="A42" zoomScaleNormal="100" workbookViewId="0">
      <selection activeCell="I57" sqref="I57"/>
    </sheetView>
  </sheetViews>
  <sheetFormatPr defaultRowHeight="15" x14ac:dyDescent="0.25"/>
  <cols>
    <col min="6" max="6" width="0.140625" customWidth="1"/>
    <col min="7" max="8" width="10.140625" bestFit="1" customWidth="1"/>
    <col min="9" max="9" width="9.7109375" bestFit="1" customWidth="1"/>
  </cols>
  <sheetData>
    <row r="1" spans="1:10" x14ac:dyDescent="0.25">
      <c r="A1" s="160" t="s">
        <v>143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x14ac:dyDescent="0.25">
      <c r="A2" s="160" t="s">
        <v>144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161" t="s">
        <v>153</v>
      </c>
      <c r="B3" s="161"/>
      <c r="C3" s="161"/>
      <c r="D3" s="161"/>
      <c r="E3" s="161"/>
      <c r="F3" s="161"/>
      <c r="G3" s="161"/>
    </row>
    <row r="4" spans="1:10" ht="60" x14ac:dyDescent="0.25">
      <c r="A4" s="75" t="s">
        <v>120</v>
      </c>
      <c r="B4" s="162" t="s">
        <v>121</v>
      </c>
      <c r="C4" s="163"/>
      <c r="D4" s="163"/>
      <c r="E4" s="163"/>
      <c r="F4" s="164"/>
      <c r="G4" s="75" t="s">
        <v>122</v>
      </c>
      <c r="H4" s="75" t="s">
        <v>146</v>
      </c>
      <c r="I4" s="75" t="s">
        <v>123</v>
      </c>
      <c r="J4" s="76" t="s">
        <v>124</v>
      </c>
    </row>
    <row r="5" spans="1:10" x14ac:dyDescent="0.25">
      <c r="A5" s="77">
        <v>31</v>
      </c>
      <c r="B5" s="165" t="s">
        <v>5</v>
      </c>
      <c r="C5" s="166"/>
      <c r="D5" s="166"/>
      <c r="E5" s="166"/>
      <c r="F5" s="167"/>
      <c r="G5" s="57">
        <f>SUM(G6+G10)</f>
        <v>1210</v>
      </c>
      <c r="H5" s="57">
        <f>SUM(H6+H9+H10)</f>
        <v>1210</v>
      </c>
      <c r="I5" s="100">
        <v>0</v>
      </c>
      <c r="J5" s="101">
        <f>I5/H5*100</f>
        <v>0</v>
      </c>
    </row>
    <row r="6" spans="1:10" x14ac:dyDescent="0.25">
      <c r="A6" s="87">
        <v>311</v>
      </c>
      <c r="B6" s="179" t="s">
        <v>154</v>
      </c>
      <c r="C6" s="180"/>
      <c r="D6" s="180"/>
      <c r="E6" s="180"/>
      <c r="F6" s="181"/>
      <c r="G6" s="88">
        <f>SUM(G7:G8)</f>
        <v>1000</v>
      </c>
      <c r="H6" s="102">
        <v>1000</v>
      </c>
      <c r="I6" s="102">
        <v>0</v>
      </c>
      <c r="J6" s="103">
        <f>I6/H6*100</f>
        <v>0</v>
      </c>
    </row>
    <row r="7" spans="1:10" x14ac:dyDescent="0.25">
      <c r="A7" s="90">
        <v>3111</v>
      </c>
      <c r="B7" s="182" t="s">
        <v>29</v>
      </c>
      <c r="C7" s="183"/>
      <c r="D7" s="183"/>
      <c r="E7" s="183"/>
      <c r="F7" s="190"/>
      <c r="G7" s="57">
        <v>1000</v>
      </c>
      <c r="H7" s="100">
        <v>1000</v>
      </c>
      <c r="I7" s="100">
        <v>0</v>
      </c>
      <c r="J7" s="101">
        <f>I7/H7*100</f>
        <v>0</v>
      </c>
    </row>
    <row r="8" spans="1:10" x14ac:dyDescent="0.25">
      <c r="A8" s="90">
        <v>3113</v>
      </c>
      <c r="B8" s="182" t="s">
        <v>155</v>
      </c>
      <c r="C8" s="183"/>
      <c r="D8" s="183"/>
      <c r="E8" s="183"/>
      <c r="F8" s="190"/>
      <c r="G8" s="57"/>
      <c r="H8" s="100"/>
      <c r="I8" s="100"/>
      <c r="J8" s="101"/>
    </row>
    <row r="9" spans="1:10" x14ac:dyDescent="0.25">
      <c r="A9" s="87">
        <v>312</v>
      </c>
      <c r="B9" s="179" t="s">
        <v>69</v>
      </c>
      <c r="C9" s="180"/>
      <c r="D9" s="180"/>
      <c r="E9" s="180"/>
      <c r="F9" s="181"/>
      <c r="G9" s="88"/>
      <c r="H9" s="88"/>
      <c r="I9" s="88"/>
      <c r="J9" s="103"/>
    </row>
    <row r="10" spans="1:10" x14ac:dyDescent="0.25">
      <c r="A10" s="87">
        <v>313</v>
      </c>
      <c r="B10" s="179" t="s">
        <v>156</v>
      </c>
      <c r="C10" s="180"/>
      <c r="D10" s="180"/>
      <c r="E10" s="180"/>
      <c r="F10" s="181"/>
      <c r="G10" s="88">
        <f>SUM(G11)</f>
        <v>210</v>
      </c>
      <c r="H10" s="88">
        <f>SUM(H11)</f>
        <v>210</v>
      </c>
      <c r="I10" s="88">
        <v>0</v>
      </c>
      <c r="J10" s="103">
        <f t="shared" ref="J10:J43" si="0">I10/H10*100</f>
        <v>0</v>
      </c>
    </row>
    <row r="11" spans="1:10" x14ac:dyDescent="0.25">
      <c r="A11" s="90">
        <v>3132</v>
      </c>
      <c r="B11" s="182" t="s">
        <v>157</v>
      </c>
      <c r="C11" s="183"/>
      <c r="D11" s="183"/>
      <c r="E11" s="183"/>
      <c r="F11" s="190"/>
      <c r="G11" s="57">
        <v>210</v>
      </c>
      <c r="H11" s="57">
        <v>210</v>
      </c>
      <c r="I11" s="57">
        <v>0</v>
      </c>
      <c r="J11" s="78">
        <f t="shared" si="0"/>
        <v>0</v>
      </c>
    </row>
    <row r="12" spans="1:10" x14ac:dyDescent="0.25">
      <c r="A12" s="77">
        <v>32</v>
      </c>
      <c r="B12" s="165" t="s">
        <v>15</v>
      </c>
      <c r="C12" s="169"/>
      <c r="D12" s="169"/>
      <c r="E12" s="169"/>
      <c r="F12" s="170"/>
      <c r="G12" s="104">
        <f>SUM(G13+G17+G23+G33+G35)</f>
        <v>67660</v>
      </c>
      <c r="H12" s="104">
        <f>SUM(H13+H17+H23+H33+H35)</f>
        <v>67660</v>
      </c>
      <c r="I12" s="104">
        <v>15704.69</v>
      </c>
      <c r="J12" s="78">
        <f t="shared" ref="J12:J21" si="1">I12/H12</f>
        <v>0.23211188294413243</v>
      </c>
    </row>
    <row r="13" spans="1:10" x14ac:dyDescent="0.25">
      <c r="A13" s="105">
        <v>321</v>
      </c>
      <c r="B13" s="179" t="s">
        <v>125</v>
      </c>
      <c r="C13" s="180"/>
      <c r="D13" s="180"/>
      <c r="E13" s="180"/>
      <c r="F13" s="181"/>
      <c r="G13" s="106">
        <f>SUM(G14:G16)</f>
        <v>35000</v>
      </c>
      <c r="H13" s="106">
        <f>SUM(H14:H16)</f>
        <v>35000</v>
      </c>
      <c r="I13" s="106">
        <f>SUM(I14:I16)</f>
        <v>6532.33</v>
      </c>
      <c r="J13" s="89">
        <f t="shared" si="1"/>
        <v>0.186638</v>
      </c>
    </row>
    <row r="14" spans="1:10" x14ac:dyDescent="0.25">
      <c r="A14" s="79">
        <v>3211</v>
      </c>
      <c r="B14" s="168" t="s">
        <v>31</v>
      </c>
      <c r="C14" s="169"/>
      <c r="D14" s="169"/>
      <c r="E14" s="169"/>
      <c r="F14" s="170"/>
      <c r="G14" s="57">
        <v>8000</v>
      </c>
      <c r="H14" s="57">
        <v>8000</v>
      </c>
      <c r="I14" s="57">
        <v>6138.33</v>
      </c>
      <c r="J14" s="78">
        <f t="shared" si="1"/>
        <v>0.76729124999999998</v>
      </c>
    </row>
    <row r="15" spans="1:10" x14ac:dyDescent="0.25">
      <c r="A15" s="79">
        <v>3212</v>
      </c>
      <c r="B15" s="168" t="s">
        <v>126</v>
      </c>
      <c r="C15" s="169"/>
      <c r="D15" s="169"/>
      <c r="E15" s="169"/>
      <c r="F15" s="170"/>
      <c r="G15" s="57">
        <v>25000</v>
      </c>
      <c r="H15" s="57">
        <v>25000</v>
      </c>
      <c r="I15" s="57">
        <v>0</v>
      </c>
      <c r="J15" s="78">
        <f t="shared" si="1"/>
        <v>0</v>
      </c>
    </row>
    <row r="16" spans="1:10" x14ac:dyDescent="0.25">
      <c r="A16" s="79">
        <v>3213</v>
      </c>
      <c r="B16" s="168" t="s">
        <v>158</v>
      </c>
      <c r="C16" s="169"/>
      <c r="D16" s="169"/>
      <c r="E16" s="169"/>
      <c r="F16" s="170"/>
      <c r="G16" s="57">
        <v>2000</v>
      </c>
      <c r="H16" s="57">
        <v>2000</v>
      </c>
      <c r="I16" s="57">
        <v>394</v>
      </c>
      <c r="J16" s="78">
        <f t="shared" si="1"/>
        <v>0.19700000000000001</v>
      </c>
    </row>
    <row r="17" spans="1:10" x14ac:dyDescent="0.25">
      <c r="A17" s="105">
        <v>322</v>
      </c>
      <c r="B17" s="179" t="s">
        <v>72</v>
      </c>
      <c r="C17" s="180"/>
      <c r="D17" s="180"/>
      <c r="E17" s="180"/>
      <c r="F17" s="181"/>
      <c r="G17" s="106">
        <f>SUM(G18:G22)</f>
        <v>18080</v>
      </c>
      <c r="H17" s="106">
        <f>SUM(H18:H22)</f>
        <v>18080</v>
      </c>
      <c r="I17" s="106">
        <f>SUM(I18:I22)</f>
        <v>4004.45</v>
      </c>
      <c r="J17" s="89">
        <f t="shared" si="1"/>
        <v>0.22148506637168142</v>
      </c>
    </row>
    <row r="18" spans="1:10" x14ac:dyDescent="0.25">
      <c r="A18" s="79">
        <v>3221</v>
      </c>
      <c r="B18" s="168" t="s">
        <v>159</v>
      </c>
      <c r="C18" s="169"/>
      <c r="D18" s="169"/>
      <c r="E18" s="169"/>
      <c r="F18" s="170"/>
      <c r="G18" s="57">
        <v>4500</v>
      </c>
      <c r="H18" s="57">
        <v>4500</v>
      </c>
      <c r="I18" s="57">
        <v>1556.39</v>
      </c>
      <c r="J18" s="78">
        <f t="shared" si="1"/>
        <v>0.34586444444444447</v>
      </c>
    </row>
    <row r="19" spans="1:10" x14ac:dyDescent="0.25">
      <c r="A19" s="79">
        <v>3223</v>
      </c>
      <c r="B19" s="168" t="s">
        <v>74</v>
      </c>
      <c r="C19" s="169"/>
      <c r="D19" s="169"/>
      <c r="E19" s="169"/>
      <c r="F19" s="170"/>
      <c r="G19" s="57">
        <v>9530</v>
      </c>
      <c r="H19" s="57">
        <v>9530</v>
      </c>
      <c r="I19" s="57">
        <v>91.63</v>
      </c>
      <c r="J19" s="78">
        <f t="shared" si="1"/>
        <v>9.6149003147953833E-3</v>
      </c>
    </row>
    <row r="20" spans="1:10" x14ac:dyDescent="0.25">
      <c r="A20" s="79">
        <v>3224</v>
      </c>
      <c r="B20" s="168" t="s">
        <v>160</v>
      </c>
      <c r="C20" s="169"/>
      <c r="D20" s="169"/>
      <c r="E20" s="169"/>
      <c r="F20" s="170"/>
      <c r="G20" s="57">
        <v>2000</v>
      </c>
      <c r="H20" s="57">
        <v>2000</v>
      </c>
      <c r="I20" s="57">
        <v>540.91</v>
      </c>
      <c r="J20" s="78">
        <f t="shared" si="1"/>
        <v>0.270455</v>
      </c>
    </row>
    <row r="21" spans="1:10" x14ac:dyDescent="0.25">
      <c r="A21" s="79">
        <v>3225</v>
      </c>
      <c r="B21" s="157" t="s">
        <v>76</v>
      </c>
      <c r="C21" s="158"/>
      <c r="D21" s="158"/>
      <c r="E21" s="158"/>
      <c r="F21" s="159"/>
      <c r="G21" s="57">
        <v>2000</v>
      </c>
      <c r="H21" s="57">
        <v>2000</v>
      </c>
      <c r="I21" s="57">
        <v>1815.52</v>
      </c>
      <c r="J21" s="78">
        <f t="shared" si="1"/>
        <v>0.90776000000000001</v>
      </c>
    </row>
    <row r="22" spans="1:10" x14ac:dyDescent="0.25">
      <c r="A22" s="79">
        <v>3227</v>
      </c>
      <c r="B22" s="157" t="s">
        <v>161</v>
      </c>
      <c r="C22" s="158"/>
      <c r="D22" s="158"/>
      <c r="E22" s="158"/>
      <c r="F22" s="159"/>
      <c r="G22" s="57">
        <v>50</v>
      </c>
      <c r="H22" s="57">
        <v>50</v>
      </c>
      <c r="I22" s="57">
        <v>0</v>
      </c>
      <c r="J22" s="78">
        <f t="shared" si="0"/>
        <v>0</v>
      </c>
    </row>
    <row r="23" spans="1:10" x14ac:dyDescent="0.25">
      <c r="A23" s="105">
        <v>323</v>
      </c>
      <c r="B23" s="184" t="s">
        <v>78</v>
      </c>
      <c r="C23" s="185"/>
      <c r="D23" s="185"/>
      <c r="E23" s="185"/>
      <c r="F23" s="186"/>
      <c r="G23" s="106">
        <f>SUM(G24:G32)</f>
        <v>9980</v>
      </c>
      <c r="H23" s="106">
        <f>SUM(H24:H32)</f>
        <v>9980</v>
      </c>
      <c r="I23" s="106">
        <f>SUM(I24:I32)</f>
        <v>4720.75</v>
      </c>
      <c r="J23" s="89">
        <f t="shared" ref="J23:J28" si="2">I23/H23</f>
        <v>0.47302104208416834</v>
      </c>
    </row>
    <row r="24" spans="1:10" x14ac:dyDescent="0.25">
      <c r="A24" s="79">
        <v>3231</v>
      </c>
      <c r="B24" s="157" t="s">
        <v>79</v>
      </c>
      <c r="C24" s="158"/>
      <c r="D24" s="158"/>
      <c r="E24" s="158"/>
      <c r="F24" s="159"/>
      <c r="G24" s="57">
        <v>1500</v>
      </c>
      <c r="H24" s="57">
        <v>1500</v>
      </c>
      <c r="I24" s="57">
        <v>305.99</v>
      </c>
      <c r="J24" s="78">
        <f t="shared" si="2"/>
        <v>0.20399333333333333</v>
      </c>
    </row>
    <row r="25" spans="1:10" x14ac:dyDescent="0.25">
      <c r="A25" s="79">
        <v>3232</v>
      </c>
      <c r="B25" s="157" t="s">
        <v>162</v>
      </c>
      <c r="C25" s="158"/>
      <c r="D25" s="158"/>
      <c r="E25" s="158"/>
      <c r="F25" s="159"/>
      <c r="G25" s="57">
        <v>2700</v>
      </c>
      <c r="H25" s="57">
        <v>2700</v>
      </c>
      <c r="I25" s="57">
        <v>399.08</v>
      </c>
      <c r="J25" s="78">
        <f t="shared" si="2"/>
        <v>0.14780740740740742</v>
      </c>
    </row>
    <row r="26" spans="1:10" x14ac:dyDescent="0.25">
      <c r="A26" s="79">
        <v>3233</v>
      </c>
      <c r="B26" s="157" t="s">
        <v>163</v>
      </c>
      <c r="C26" s="158"/>
      <c r="D26" s="158"/>
      <c r="E26" s="158"/>
      <c r="F26" s="99"/>
      <c r="G26" s="57">
        <v>200</v>
      </c>
      <c r="H26" s="57">
        <v>200</v>
      </c>
      <c r="I26" s="57">
        <v>600</v>
      </c>
      <c r="J26" s="78">
        <f t="shared" si="2"/>
        <v>3</v>
      </c>
    </row>
    <row r="27" spans="1:10" x14ac:dyDescent="0.25">
      <c r="A27" s="79">
        <v>3234</v>
      </c>
      <c r="B27" s="157" t="s">
        <v>130</v>
      </c>
      <c r="C27" s="158"/>
      <c r="D27" s="158"/>
      <c r="E27" s="158"/>
      <c r="F27" s="159"/>
      <c r="G27" s="57">
        <v>400</v>
      </c>
      <c r="H27" s="57">
        <v>400</v>
      </c>
      <c r="I27" s="57">
        <v>191.78</v>
      </c>
      <c r="J27" s="78">
        <f t="shared" si="2"/>
        <v>0.47944999999999999</v>
      </c>
    </row>
    <row r="28" spans="1:10" x14ac:dyDescent="0.25">
      <c r="A28" s="79">
        <v>3235</v>
      </c>
      <c r="B28" s="157" t="s">
        <v>164</v>
      </c>
      <c r="C28" s="158"/>
      <c r="D28" s="158"/>
      <c r="E28" s="158"/>
      <c r="F28" s="99"/>
      <c r="G28" s="57">
        <v>130</v>
      </c>
      <c r="H28" s="57">
        <v>130</v>
      </c>
      <c r="I28" s="57">
        <v>0</v>
      </c>
      <c r="J28" s="78">
        <f t="shared" si="2"/>
        <v>0</v>
      </c>
    </row>
    <row r="29" spans="1:10" x14ac:dyDescent="0.25">
      <c r="A29" s="79">
        <v>3236</v>
      </c>
      <c r="B29" s="157" t="s">
        <v>84</v>
      </c>
      <c r="C29" s="158"/>
      <c r="D29" s="158"/>
      <c r="E29" s="158"/>
      <c r="F29" s="159"/>
      <c r="G29" s="57">
        <v>1600</v>
      </c>
      <c r="H29" s="57">
        <v>1600</v>
      </c>
      <c r="I29" s="57">
        <v>0</v>
      </c>
      <c r="J29" s="78">
        <f t="shared" si="0"/>
        <v>0</v>
      </c>
    </row>
    <row r="30" spans="1:10" x14ac:dyDescent="0.25">
      <c r="A30" s="79">
        <v>3237</v>
      </c>
      <c r="B30" s="157" t="s">
        <v>131</v>
      </c>
      <c r="C30" s="158"/>
      <c r="D30" s="158"/>
      <c r="E30" s="158"/>
      <c r="F30" s="159"/>
      <c r="G30" s="57">
        <v>1500</v>
      </c>
      <c r="H30" s="57">
        <v>1500</v>
      </c>
      <c r="I30" s="57">
        <v>2996.64</v>
      </c>
      <c r="J30" s="78">
        <f t="shared" ref="J30:J42" si="3">I30/H30</f>
        <v>1.99776</v>
      </c>
    </row>
    <row r="31" spans="1:10" x14ac:dyDescent="0.25">
      <c r="A31" s="79">
        <v>3238</v>
      </c>
      <c r="B31" s="157" t="s">
        <v>132</v>
      </c>
      <c r="C31" s="158"/>
      <c r="D31" s="158"/>
      <c r="E31" s="158"/>
      <c r="F31" s="159"/>
      <c r="G31" s="57">
        <v>500</v>
      </c>
      <c r="H31" s="57">
        <v>500</v>
      </c>
      <c r="I31" s="57">
        <v>0</v>
      </c>
      <c r="J31" s="78">
        <f t="shared" si="3"/>
        <v>0</v>
      </c>
    </row>
    <row r="32" spans="1:10" x14ac:dyDescent="0.25">
      <c r="A32" s="79">
        <v>3239</v>
      </c>
      <c r="B32" s="157" t="s">
        <v>202</v>
      </c>
      <c r="C32" s="158"/>
      <c r="D32" s="158"/>
      <c r="E32" s="158"/>
      <c r="F32" s="159"/>
      <c r="G32" s="57">
        <v>1450</v>
      </c>
      <c r="H32" s="57">
        <v>1450</v>
      </c>
      <c r="I32" s="57">
        <v>227.26</v>
      </c>
      <c r="J32" s="78">
        <f t="shared" si="3"/>
        <v>0.1567310344827586</v>
      </c>
    </row>
    <row r="33" spans="1:10" x14ac:dyDescent="0.25">
      <c r="A33" s="105">
        <v>324</v>
      </c>
      <c r="B33" s="184" t="s">
        <v>87</v>
      </c>
      <c r="C33" s="185"/>
      <c r="D33" s="185"/>
      <c r="E33" s="185"/>
      <c r="F33" s="186"/>
      <c r="G33" s="106">
        <f>SUM(G34)</f>
        <v>200</v>
      </c>
      <c r="H33" s="106">
        <f>SUM(H34)</f>
        <v>200</v>
      </c>
      <c r="I33" s="106">
        <v>700</v>
      </c>
      <c r="J33" s="89">
        <f t="shared" si="3"/>
        <v>3.5</v>
      </c>
    </row>
    <row r="34" spans="1:10" x14ac:dyDescent="0.25">
      <c r="A34" s="79">
        <v>3241</v>
      </c>
      <c r="B34" s="157" t="s">
        <v>87</v>
      </c>
      <c r="C34" s="158"/>
      <c r="D34" s="158"/>
      <c r="E34" s="158"/>
      <c r="F34" s="159"/>
      <c r="G34" s="57">
        <v>200</v>
      </c>
      <c r="H34" s="57">
        <v>200</v>
      </c>
      <c r="I34" s="57">
        <v>700</v>
      </c>
      <c r="J34" s="78">
        <f t="shared" si="3"/>
        <v>3.5</v>
      </c>
    </row>
    <row r="35" spans="1:10" x14ac:dyDescent="0.25">
      <c r="A35" s="105">
        <v>329</v>
      </c>
      <c r="B35" s="184" t="s">
        <v>88</v>
      </c>
      <c r="C35" s="185"/>
      <c r="D35" s="185"/>
      <c r="E35" s="185"/>
      <c r="F35" s="186"/>
      <c r="G35" s="106">
        <f>SUM(G36:G39)</f>
        <v>4400</v>
      </c>
      <c r="H35" s="106">
        <f>SUM(H36:H39)</f>
        <v>4400</v>
      </c>
      <c r="I35" s="106">
        <f>SUM(I36:I39)</f>
        <v>960.2</v>
      </c>
      <c r="J35" s="89">
        <f t="shared" si="3"/>
        <v>0.21822727272727274</v>
      </c>
    </row>
    <row r="36" spans="1:10" x14ac:dyDescent="0.25">
      <c r="A36" s="79">
        <v>3293</v>
      </c>
      <c r="B36" s="157" t="s">
        <v>89</v>
      </c>
      <c r="C36" s="158"/>
      <c r="D36" s="158"/>
      <c r="E36" s="158"/>
      <c r="F36" s="159"/>
      <c r="G36" s="57">
        <v>1500</v>
      </c>
      <c r="H36" s="57">
        <v>1500</v>
      </c>
      <c r="I36" s="57">
        <v>489.39</v>
      </c>
      <c r="J36" s="78">
        <f t="shared" si="3"/>
        <v>0.32625999999999999</v>
      </c>
    </row>
    <row r="37" spans="1:10" x14ac:dyDescent="0.25">
      <c r="A37" s="79">
        <v>3294</v>
      </c>
      <c r="B37" s="157" t="s">
        <v>90</v>
      </c>
      <c r="C37" s="158"/>
      <c r="D37" s="158"/>
      <c r="E37" s="158"/>
      <c r="F37" s="159"/>
      <c r="G37" s="57">
        <v>1500</v>
      </c>
      <c r="H37" s="57">
        <v>1500</v>
      </c>
      <c r="I37" s="57">
        <v>35</v>
      </c>
      <c r="J37" s="78">
        <f t="shared" si="3"/>
        <v>2.3333333333333334E-2</v>
      </c>
    </row>
    <row r="38" spans="1:10" x14ac:dyDescent="0.25">
      <c r="A38" s="79">
        <v>3295</v>
      </c>
      <c r="B38" s="157" t="s">
        <v>165</v>
      </c>
      <c r="C38" s="158"/>
      <c r="D38" s="158"/>
      <c r="E38" s="158"/>
      <c r="F38" s="159"/>
      <c r="G38" s="57">
        <v>400</v>
      </c>
      <c r="H38" s="57">
        <v>400</v>
      </c>
      <c r="I38" s="57">
        <v>86.22</v>
      </c>
      <c r="J38" s="78">
        <f t="shared" si="3"/>
        <v>0.21554999999999999</v>
      </c>
    </row>
    <row r="39" spans="1:10" x14ac:dyDescent="0.25">
      <c r="A39" s="79">
        <v>3299</v>
      </c>
      <c r="B39" s="157" t="s">
        <v>88</v>
      </c>
      <c r="C39" s="158"/>
      <c r="D39" s="158"/>
      <c r="E39" s="158"/>
      <c r="F39" s="159"/>
      <c r="G39" s="57">
        <v>1000</v>
      </c>
      <c r="H39" s="57">
        <v>1000</v>
      </c>
      <c r="I39" s="57">
        <v>349.59</v>
      </c>
      <c r="J39" s="78">
        <f t="shared" si="3"/>
        <v>0.34958999999999996</v>
      </c>
    </row>
    <row r="40" spans="1:10" x14ac:dyDescent="0.25">
      <c r="A40" s="77">
        <v>34</v>
      </c>
      <c r="B40" s="171" t="s">
        <v>92</v>
      </c>
      <c r="C40" s="172"/>
      <c r="D40" s="172"/>
      <c r="E40" s="172"/>
      <c r="F40" s="173"/>
      <c r="G40" s="104">
        <f>SUM(G41)</f>
        <v>850</v>
      </c>
      <c r="H40" s="104">
        <f>SUM(H41)</f>
        <v>850</v>
      </c>
      <c r="I40" s="104">
        <v>404.66</v>
      </c>
      <c r="J40" s="78">
        <f t="shared" si="3"/>
        <v>0.47607058823529413</v>
      </c>
    </row>
    <row r="41" spans="1:10" x14ac:dyDescent="0.25">
      <c r="A41" s="79">
        <v>343</v>
      </c>
      <c r="B41" s="157" t="s">
        <v>93</v>
      </c>
      <c r="C41" s="158"/>
      <c r="D41" s="158"/>
      <c r="E41" s="158"/>
      <c r="F41" s="159"/>
      <c r="G41" s="57">
        <f>SUM(G42:G43)</f>
        <v>850</v>
      </c>
      <c r="H41" s="57">
        <f>SUM(H42:H43)</f>
        <v>850</v>
      </c>
      <c r="I41" s="57">
        <v>404.66</v>
      </c>
      <c r="J41" s="78">
        <f t="shared" si="3"/>
        <v>0.47607058823529413</v>
      </c>
    </row>
    <row r="42" spans="1:10" x14ac:dyDescent="0.25">
      <c r="A42" s="79">
        <v>3431</v>
      </c>
      <c r="B42" s="157" t="s">
        <v>166</v>
      </c>
      <c r="C42" s="158"/>
      <c r="D42" s="158"/>
      <c r="E42" s="158"/>
      <c r="F42" s="159"/>
      <c r="G42" s="57">
        <v>800</v>
      </c>
      <c r="H42" s="57">
        <v>800</v>
      </c>
      <c r="I42" s="57">
        <v>404.66</v>
      </c>
      <c r="J42" s="78">
        <f t="shared" si="3"/>
        <v>0.50582500000000008</v>
      </c>
    </row>
    <row r="43" spans="1:10" x14ac:dyDescent="0.25">
      <c r="A43" s="79">
        <v>3439</v>
      </c>
      <c r="B43" s="157" t="s">
        <v>94</v>
      </c>
      <c r="C43" s="158"/>
      <c r="D43" s="158"/>
      <c r="E43" s="158"/>
      <c r="F43" s="99"/>
      <c r="G43" s="57">
        <v>50</v>
      </c>
      <c r="H43" s="57">
        <v>50</v>
      </c>
      <c r="I43" s="57">
        <v>0</v>
      </c>
      <c r="J43" s="78">
        <f t="shared" si="0"/>
        <v>0</v>
      </c>
    </row>
    <row r="44" spans="1:10" x14ac:dyDescent="0.25">
      <c r="A44" s="79"/>
      <c r="B44" s="171" t="s">
        <v>133</v>
      </c>
      <c r="C44" s="172"/>
      <c r="D44" s="172"/>
      <c r="E44" s="172"/>
      <c r="F44" s="173"/>
      <c r="G44" s="104">
        <f>SUM(G5+G12+G40)</f>
        <v>69720</v>
      </c>
      <c r="H44" s="104">
        <f>SUM(H5+H12+H40)</f>
        <v>69720</v>
      </c>
      <c r="I44" s="104">
        <v>17322.39</v>
      </c>
      <c r="J44" s="78">
        <f>I44/H44</f>
        <v>0.24845654044750429</v>
      </c>
    </row>
    <row r="45" spans="1:10" x14ac:dyDescent="0.25">
      <c r="A45" s="107"/>
      <c r="B45" s="108"/>
      <c r="C45" s="108"/>
      <c r="D45" s="108"/>
      <c r="E45" s="108"/>
      <c r="F45" s="108"/>
      <c r="G45" s="109"/>
      <c r="H45" s="110"/>
      <c r="I45" s="110"/>
      <c r="J45" s="110"/>
    </row>
    <row r="46" spans="1:10" x14ac:dyDescent="0.25">
      <c r="A46" s="80"/>
      <c r="G46" s="86"/>
    </row>
    <row r="47" spans="1:10" x14ac:dyDescent="0.25">
      <c r="A47" s="177" t="s">
        <v>167</v>
      </c>
      <c r="B47" s="160"/>
      <c r="C47" s="160"/>
      <c r="D47" s="160"/>
      <c r="E47" s="160"/>
      <c r="F47" s="160"/>
      <c r="G47" s="160"/>
      <c r="H47" s="160"/>
      <c r="I47" s="160"/>
      <c r="J47" s="160"/>
    </row>
    <row r="48" spans="1:10" x14ac:dyDescent="0.25">
      <c r="A48" s="177" t="s">
        <v>150</v>
      </c>
      <c r="B48" s="160"/>
      <c r="C48" s="160"/>
      <c r="D48" s="160"/>
      <c r="E48" s="160"/>
      <c r="F48" s="160"/>
      <c r="G48" s="160"/>
    </row>
    <row r="49" spans="1:10" x14ac:dyDescent="0.25">
      <c r="A49" s="178" t="s">
        <v>168</v>
      </c>
      <c r="B49" s="161"/>
      <c r="C49" s="161"/>
      <c r="D49" s="161"/>
      <c r="E49" s="161"/>
      <c r="F49" s="161"/>
    </row>
    <row r="50" spans="1:10" ht="60" x14ac:dyDescent="0.25">
      <c r="A50" s="75" t="s">
        <v>120</v>
      </c>
      <c r="B50" s="162" t="s">
        <v>121</v>
      </c>
      <c r="C50" s="163"/>
      <c r="D50" s="163"/>
      <c r="E50" s="163"/>
      <c r="F50" s="164"/>
      <c r="G50" s="75" t="s">
        <v>199</v>
      </c>
      <c r="H50" s="75" t="s">
        <v>195</v>
      </c>
      <c r="I50" s="75" t="s">
        <v>196</v>
      </c>
      <c r="J50" s="76" t="s">
        <v>124</v>
      </c>
    </row>
    <row r="51" spans="1:10" x14ac:dyDescent="0.25">
      <c r="A51" s="77">
        <v>41</v>
      </c>
      <c r="B51" s="165" t="s">
        <v>181</v>
      </c>
      <c r="C51" s="166"/>
      <c r="D51" s="166"/>
      <c r="E51" s="166"/>
      <c r="F51" s="167"/>
      <c r="G51" s="93">
        <v>6000</v>
      </c>
      <c r="H51" s="93">
        <v>6000</v>
      </c>
      <c r="I51" s="111">
        <v>0</v>
      </c>
      <c r="J51" s="85">
        <f>I51/H51</f>
        <v>0</v>
      </c>
    </row>
    <row r="52" spans="1:10" x14ac:dyDescent="0.25">
      <c r="A52" s="77">
        <v>412</v>
      </c>
      <c r="B52" s="165" t="s">
        <v>182</v>
      </c>
      <c r="C52" s="169"/>
      <c r="D52" s="169"/>
      <c r="E52" s="169"/>
      <c r="F52" s="97"/>
      <c r="G52" s="93">
        <v>6000</v>
      </c>
      <c r="H52" s="93">
        <v>6000</v>
      </c>
      <c r="I52" s="111">
        <v>0</v>
      </c>
      <c r="J52" s="85">
        <f>I52/H52</f>
        <v>0</v>
      </c>
    </row>
    <row r="53" spans="1:10" x14ac:dyDescent="0.25">
      <c r="A53" s="79">
        <v>4124</v>
      </c>
      <c r="B53" s="168" t="s">
        <v>169</v>
      </c>
      <c r="C53" s="169"/>
      <c r="D53" s="169"/>
      <c r="E53" s="169"/>
      <c r="F53" s="170"/>
      <c r="G53" s="83">
        <v>6000</v>
      </c>
      <c r="H53" s="83">
        <v>6000</v>
      </c>
      <c r="I53" s="83">
        <v>0</v>
      </c>
      <c r="J53" s="85">
        <f>I53/H53</f>
        <v>0</v>
      </c>
    </row>
    <row r="54" spans="1:10" x14ac:dyDescent="0.25">
      <c r="A54" s="79"/>
      <c r="B54" s="168"/>
      <c r="C54" s="169"/>
      <c r="D54" s="169"/>
      <c r="E54" s="169"/>
      <c r="F54" s="98"/>
      <c r="G54" s="83"/>
      <c r="H54" s="83"/>
      <c r="I54" s="84"/>
      <c r="J54" s="112"/>
    </row>
    <row r="55" spans="1:10" x14ac:dyDescent="0.25">
      <c r="A55" s="77">
        <v>42</v>
      </c>
      <c r="B55" s="165" t="s">
        <v>138</v>
      </c>
      <c r="C55" s="166"/>
      <c r="D55" s="166"/>
      <c r="E55" s="166"/>
      <c r="F55" s="167"/>
      <c r="G55" s="93">
        <f>SUM(G56+G62+G63)</f>
        <v>18280</v>
      </c>
      <c r="H55" s="83">
        <f>SUM(H56+H62+H63)</f>
        <v>18280</v>
      </c>
      <c r="I55" s="120">
        <v>2217.19</v>
      </c>
      <c r="J55" s="85">
        <f>I55/H55</f>
        <v>0.12129048140043763</v>
      </c>
    </row>
    <row r="56" spans="1:10" x14ac:dyDescent="0.25">
      <c r="A56" s="77">
        <v>422</v>
      </c>
      <c r="B56" s="165" t="s">
        <v>183</v>
      </c>
      <c r="C56" s="169"/>
      <c r="D56" s="169"/>
      <c r="E56" s="169"/>
      <c r="F56" s="97"/>
      <c r="G56" s="93">
        <f>SUM(G57:G59)</f>
        <v>15080</v>
      </c>
      <c r="H56" s="83">
        <f>SUM(H57:H59)</f>
        <v>15080</v>
      </c>
      <c r="I56" s="120">
        <f>SUM(I57:I59)</f>
        <v>2062.2600000000002</v>
      </c>
      <c r="J56" s="85">
        <f>I56/H56</f>
        <v>0.13675464190981435</v>
      </c>
    </row>
    <row r="57" spans="1:10" x14ac:dyDescent="0.25">
      <c r="A57" s="90">
        <v>4221</v>
      </c>
      <c r="B57" s="182" t="s">
        <v>170</v>
      </c>
      <c r="C57" s="183"/>
      <c r="D57" s="183"/>
      <c r="E57" s="183"/>
      <c r="F57" s="97"/>
      <c r="G57" s="83">
        <v>0</v>
      </c>
      <c r="H57" s="83">
        <v>0</v>
      </c>
      <c r="I57" s="83">
        <v>540</v>
      </c>
      <c r="J57" s="85"/>
    </row>
    <row r="58" spans="1:10" x14ac:dyDescent="0.25">
      <c r="A58" s="79">
        <v>4226</v>
      </c>
      <c r="B58" s="168" t="s">
        <v>171</v>
      </c>
      <c r="C58" s="169"/>
      <c r="D58" s="169"/>
      <c r="E58" s="169"/>
      <c r="F58" s="170"/>
      <c r="G58" s="83">
        <v>5080</v>
      </c>
      <c r="H58" s="83">
        <v>5080</v>
      </c>
      <c r="I58" s="83">
        <v>1522.26</v>
      </c>
      <c r="J58" s="85">
        <f>I58/H58</f>
        <v>0.29965748031496064</v>
      </c>
    </row>
    <row r="59" spans="1:10" x14ac:dyDescent="0.25">
      <c r="A59" s="79">
        <v>4227</v>
      </c>
      <c r="B59" s="168" t="s">
        <v>172</v>
      </c>
      <c r="C59" s="169"/>
      <c r="D59" s="169"/>
      <c r="E59" s="169"/>
      <c r="F59" s="170"/>
      <c r="G59" s="83">
        <v>10000</v>
      </c>
      <c r="H59" s="83">
        <v>10000</v>
      </c>
      <c r="I59" s="83">
        <v>0</v>
      </c>
      <c r="J59" s="85">
        <f>I59/H59</f>
        <v>0</v>
      </c>
    </row>
    <row r="60" spans="1:10" x14ac:dyDescent="0.25">
      <c r="A60" s="79"/>
      <c r="B60" s="168"/>
      <c r="C60" s="169"/>
      <c r="D60" s="169"/>
      <c r="E60" s="169"/>
      <c r="F60" s="98"/>
      <c r="G60" s="83"/>
      <c r="H60" s="83"/>
      <c r="I60" s="83"/>
      <c r="J60" s="113"/>
    </row>
    <row r="61" spans="1:10" x14ac:dyDescent="0.25">
      <c r="A61" s="79">
        <v>424</v>
      </c>
      <c r="B61" s="168"/>
      <c r="C61" s="169"/>
      <c r="D61" s="169"/>
      <c r="E61" s="169"/>
      <c r="F61" s="98"/>
      <c r="G61" s="93">
        <v>200</v>
      </c>
      <c r="H61" s="93">
        <v>200</v>
      </c>
      <c r="I61" s="93"/>
      <c r="J61" s="113"/>
    </row>
    <row r="62" spans="1:10" x14ac:dyDescent="0.25">
      <c r="A62" s="90">
        <v>4241</v>
      </c>
      <c r="B62" s="168" t="s">
        <v>184</v>
      </c>
      <c r="C62" s="169"/>
      <c r="D62" s="169"/>
      <c r="E62" s="169"/>
      <c r="F62" s="98"/>
      <c r="G62" s="124">
        <v>200</v>
      </c>
      <c r="H62" s="83">
        <v>200</v>
      </c>
      <c r="I62" s="124">
        <v>154.93</v>
      </c>
      <c r="J62" s="85">
        <f>I62/H62</f>
        <v>0.77465000000000006</v>
      </c>
    </row>
    <row r="63" spans="1:10" x14ac:dyDescent="0.25">
      <c r="A63" s="79">
        <v>426</v>
      </c>
      <c r="B63" s="168"/>
      <c r="C63" s="169"/>
      <c r="D63" s="169"/>
      <c r="E63" s="169"/>
      <c r="F63" s="170"/>
      <c r="G63" s="93">
        <v>3000</v>
      </c>
      <c r="H63" s="93">
        <v>3000</v>
      </c>
      <c r="I63" s="83">
        <v>0</v>
      </c>
      <c r="J63" s="85">
        <f>I63/H63</f>
        <v>0</v>
      </c>
    </row>
    <row r="64" spans="1:10" x14ac:dyDescent="0.25">
      <c r="A64" s="79">
        <v>4262</v>
      </c>
      <c r="B64" s="168" t="s">
        <v>203</v>
      </c>
      <c r="C64" s="169"/>
      <c r="D64" s="169"/>
      <c r="E64" s="169"/>
      <c r="F64" s="170"/>
      <c r="G64" s="83">
        <v>3000</v>
      </c>
      <c r="H64" s="83">
        <v>3000</v>
      </c>
      <c r="I64" s="83"/>
      <c r="J64" s="85"/>
    </row>
    <row r="65" spans="1:10" x14ac:dyDescent="0.25">
      <c r="A65" s="79"/>
      <c r="B65" s="165" t="s">
        <v>141</v>
      </c>
      <c r="C65" s="166"/>
      <c r="D65" s="166"/>
      <c r="E65" s="166"/>
      <c r="F65" s="167"/>
      <c r="G65" s="83">
        <f>SUM(G55+G51)</f>
        <v>24280</v>
      </c>
      <c r="H65" s="83">
        <f>SUM(H51+H55)</f>
        <v>24280</v>
      </c>
      <c r="I65" s="83">
        <v>2217.19</v>
      </c>
      <c r="J65" s="85">
        <f>I65/H65</f>
        <v>9.1317545304777592E-2</v>
      </c>
    </row>
    <row r="66" spans="1:10" x14ac:dyDescent="0.25">
      <c r="A66" s="80"/>
      <c r="G66" s="86"/>
      <c r="H66" s="86"/>
      <c r="I66" s="86"/>
      <c r="J66" s="114"/>
    </row>
    <row r="67" spans="1:10" ht="15.75" x14ac:dyDescent="0.25">
      <c r="A67" s="75"/>
      <c r="B67" s="191" t="s">
        <v>173</v>
      </c>
      <c r="C67" s="192"/>
      <c r="D67" s="192"/>
      <c r="E67" s="192"/>
      <c r="F67" s="193"/>
      <c r="G67" s="104">
        <f>SUM(G44+G65)</f>
        <v>94000</v>
      </c>
      <c r="H67" s="104">
        <f>SUM(H44+H65)</f>
        <v>94000</v>
      </c>
      <c r="I67" s="104">
        <v>19539.580000000002</v>
      </c>
      <c r="J67" s="78">
        <f>I67/H67</f>
        <v>0.20786787234042556</v>
      </c>
    </row>
    <row r="68" spans="1:10" x14ac:dyDescent="0.25">
      <c r="A68" s="80"/>
    </row>
    <row r="69" spans="1:10" x14ac:dyDescent="0.25">
      <c r="A69" s="80"/>
    </row>
    <row r="70" spans="1:10" x14ac:dyDescent="0.25">
      <c r="A70" s="80"/>
    </row>
    <row r="71" spans="1:10" x14ac:dyDescent="0.25">
      <c r="A71" s="80"/>
    </row>
    <row r="72" spans="1:10" x14ac:dyDescent="0.25">
      <c r="A72" s="80"/>
    </row>
    <row r="73" spans="1:10" x14ac:dyDescent="0.25">
      <c r="A73" s="80"/>
    </row>
    <row r="74" spans="1:10" x14ac:dyDescent="0.25">
      <c r="A74" s="80"/>
    </row>
    <row r="75" spans="1:10" x14ac:dyDescent="0.25">
      <c r="A75" s="80"/>
    </row>
    <row r="76" spans="1:10" x14ac:dyDescent="0.25">
      <c r="A76" s="80"/>
    </row>
  </sheetData>
  <mergeCells count="64">
    <mergeCell ref="B63:F63"/>
    <mergeCell ref="B64:F64"/>
    <mergeCell ref="B65:F65"/>
    <mergeCell ref="B67:F67"/>
    <mergeCell ref="B57:E57"/>
    <mergeCell ref="B58:F58"/>
    <mergeCell ref="B59:F59"/>
    <mergeCell ref="B60:E60"/>
    <mergeCell ref="B61:E61"/>
    <mergeCell ref="B62:E62"/>
    <mergeCell ref="B56:E56"/>
    <mergeCell ref="B43:E43"/>
    <mergeCell ref="B44:F44"/>
    <mergeCell ref="A47:J47"/>
    <mergeCell ref="A48:G48"/>
    <mergeCell ref="A49:F49"/>
    <mergeCell ref="B50:F50"/>
    <mergeCell ref="B51:F51"/>
    <mergeCell ref="B52:E52"/>
    <mergeCell ref="B53:F53"/>
    <mergeCell ref="B54:E54"/>
    <mergeCell ref="B55:F55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0:F30"/>
    <mergeCell ref="B19:F19"/>
    <mergeCell ref="B20:F20"/>
    <mergeCell ref="B21:F21"/>
    <mergeCell ref="B22:F22"/>
    <mergeCell ref="B23:F23"/>
    <mergeCell ref="B24:F24"/>
    <mergeCell ref="B25:F25"/>
    <mergeCell ref="B26:E26"/>
    <mergeCell ref="B27:F27"/>
    <mergeCell ref="B28:E28"/>
    <mergeCell ref="B29:F29"/>
    <mergeCell ref="B18:F18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6:F6"/>
    <mergeCell ref="A1:J1"/>
    <mergeCell ref="A2:J2"/>
    <mergeCell ref="A3:G3"/>
    <mergeCell ref="B4:F4"/>
    <mergeCell ref="B5:F5"/>
  </mergeCell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&amp;C&amp;"-,Podebljano"POSEBAN DIO
IZVJEŠTAJ O IZVRŠENJU FINANCIJSKOG PLANA ZA 2023. GODINU PO PROGRAMSKOJ I
EKONOMSKOJ KLASIFIKACIJI I IZVORIMA FINANCIRANJA 
RASHODI I IZDACI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C4F0-A5EC-42DA-B704-2E5F0FB43A53}">
  <dimension ref="A1:T41"/>
  <sheetViews>
    <sheetView tabSelected="1" view="pageLayout" topLeftCell="K1" zoomScaleNormal="100" workbookViewId="0">
      <selection activeCell="T20" sqref="T20"/>
    </sheetView>
  </sheetViews>
  <sheetFormatPr defaultRowHeight="15" x14ac:dyDescent="0.25"/>
  <cols>
    <col min="6" max="6" width="0.28515625" customWidth="1"/>
    <col min="7" max="8" width="10.7109375" bestFit="1" customWidth="1"/>
    <col min="16" max="16" width="9.140625" hidden="1" customWidth="1"/>
    <col min="17" max="19" width="10.5703125" bestFit="1" customWidth="1"/>
  </cols>
  <sheetData>
    <row r="1" spans="1:20" x14ac:dyDescent="0.25">
      <c r="A1" s="160" t="s">
        <v>143</v>
      </c>
      <c r="B1" s="160"/>
      <c r="C1" s="160"/>
      <c r="D1" s="160"/>
      <c r="E1" s="160"/>
      <c r="F1" s="160"/>
      <c r="G1" s="160"/>
      <c r="H1" s="160"/>
      <c r="I1" s="160"/>
      <c r="J1" s="160"/>
      <c r="K1" s="160" t="s">
        <v>143</v>
      </c>
      <c r="L1" s="160"/>
      <c r="M1" s="160"/>
      <c r="N1" s="160"/>
      <c r="O1" s="160"/>
      <c r="P1" s="160"/>
      <c r="Q1" s="160"/>
      <c r="R1" s="160"/>
      <c r="S1" s="160"/>
      <c r="T1" s="160"/>
    </row>
    <row r="2" spans="1:20" x14ac:dyDescent="0.25">
      <c r="A2" s="160" t="s">
        <v>144</v>
      </c>
      <c r="B2" s="160"/>
      <c r="C2" s="160"/>
      <c r="D2" s="160"/>
      <c r="E2" s="160"/>
      <c r="F2" s="160"/>
      <c r="G2" s="160"/>
      <c r="H2" s="160"/>
      <c r="I2" s="160"/>
      <c r="J2" s="160"/>
      <c r="K2" s="160" t="s">
        <v>144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x14ac:dyDescent="0.25">
      <c r="A3" s="161" t="s">
        <v>174</v>
      </c>
      <c r="B3" s="161"/>
      <c r="C3" s="161"/>
      <c r="D3" s="161"/>
      <c r="E3" s="161"/>
      <c r="F3" s="161"/>
      <c r="G3" s="161"/>
      <c r="K3" s="161" t="s">
        <v>174</v>
      </c>
      <c r="L3" s="161"/>
      <c r="M3" s="161"/>
      <c r="N3" s="161"/>
      <c r="O3" s="161"/>
      <c r="P3" s="161"/>
      <c r="Q3" s="161"/>
    </row>
    <row r="4" spans="1:20" ht="60" x14ac:dyDescent="0.25">
      <c r="A4" s="75" t="s">
        <v>120</v>
      </c>
      <c r="B4" s="162" t="s">
        <v>121</v>
      </c>
      <c r="C4" s="163"/>
      <c r="D4" s="163"/>
      <c r="E4" s="163"/>
      <c r="F4" s="164"/>
      <c r="G4" s="75" t="s">
        <v>122</v>
      </c>
      <c r="H4" s="75" t="s">
        <v>146</v>
      </c>
      <c r="I4" s="75" t="s">
        <v>123</v>
      </c>
      <c r="J4" s="76" t="s">
        <v>124</v>
      </c>
      <c r="K4" s="75" t="s">
        <v>120</v>
      </c>
      <c r="L4" s="162" t="s">
        <v>121</v>
      </c>
      <c r="M4" s="163"/>
      <c r="N4" s="163"/>
      <c r="O4" s="163"/>
      <c r="P4" s="164"/>
      <c r="Q4" s="75" t="s">
        <v>199</v>
      </c>
      <c r="R4" s="75" t="s">
        <v>195</v>
      </c>
      <c r="S4" s="75" t="s">
        <v>196</v>
      </c>
      <c r="T4" s="76" t="s">
        <v>124</v>
      </c>
    </row>
    <row r="5" spans="1:20" x14ac:dyDescent="0.25">
      <c r="A5" s="77">
        <v>31</v>
      </c>
      <c r="B5" s="165" t="s">
        <v>5</v>
      </c>
      <c r="C5" s="166"/>
      <c r="D5" s="166"/>
      <c r="E5" s="166"/>
      <c r="F5" s="167"/>
      <c r="G5" s="57">
        <f>SUM(G6+G9+G12)</f>
        <v>622690</v>
      </c>
      <c r="H5" s="104">
        <f>SUM(H6+H9+H12)</f>
        <v>622690</v>
      </c>
      <c r="I5" s="104"/>
      <c r="J5" s="78">
        <f>I5/H5*100</f>
        <v>0</v>
      </c>
      <c r="K5" s="77">
        <v>31</v>
      </c>
      <c r="L5" s="165" t="s">
        <v>5</v>
      </c>
      <c r="M5" s="166"/>
      <c r="N5" s="166"/>
      <c r="O5" s="166"/>
      <c r="P5" s="167"/>
      <c r="Q5" s="57">
        <f>SUM(Q6+Q9+Q12)</f>
        <v>724200</v>
      </c>
      <c r="R5" s="104">
        <f>SUM(R6+R9+R12)</f>
        <v>724200</v>
      </c>
      <c r="S5" s="104">
        <v>385324.6</v>
      </c>
      <c r="T5" s="78">
        <f>S5/R5</f>
        <v>0.53206931786799228</v>
      </c>
    </row>
    <row r="6" spans="1:20" x14ac:dyDescent="0.25">
      <c r="A6" s="105">
        <v>311</v>
      </c>
      <c r="B6" s="179" t="s">
        <v>175</v>
      </c>
      <c r="C6" s="180"/>
      <c r="D6" s="180"/>
      <c r="E6" s="180"/>
      <c r="F6" s="181"/>
      <c r="G6" s="88">
        <f>SUM(G7:G8)</f>
        <v>513190</v>
      </c>
      <c r="H6" s="106">
        <f>SUM(H7:H8)</f>
        <v>513190</v>
      </c>
      <c r="I6" s="106"/>
      <c r="J6" s="89">
        <f>I6/H6*100</f>
        <v>0</v>
      </c>
      <c r="K6" s="105">
        <v>311</v>
      </c>
      <c r="L6" s="179" t="s">
        <v>175</v>
      </c>
      <c r="M6" s="180"/>
      <c r="N6" s="180"/>
      <c r="O6" s="180"/>
      <c r="P6" s="181"/>
      <c r="Q6" s="88">
        <v>600200</v>
      </c>
      <c r="R6" s="106">
        <v>600200</v>
      </c>
      <c r="S6" s="106">
        <v>325269.03000000003</v>
      </c>
      <c r="T6" s="89">
        <f>S6/R6</f>
        <v>0.5419344051982673</v>
      </c>
    </row>
    <row r="7" spans="1:20" x14ac:dyDescent="0.25">
      <c r="A7" s="79">
        <v>3111</v>
      </c>
      <c r="B7" s="168" t="s">
        <v>29</v>
      </c>
      <c r="C7" s="169"/>
      <c r="D7" s="169"/>
      <c r="E7" s="169"/>
      <c r="F7" s="170"/>
      <c r="G7" s="57">
        <v>513190</v>
      </c>
      <c r="H7" s="57">
        <v>513190</v>
      </c>
      <c r="I7" s="57"/>
      <c r="J7" s="78">
        <f>I7/H7*100</f>
        <v>0</v>
      </c>
      <c r="K7" s="79">
        <v>3111</v>
      </c>
      <c r="L7" s="168" t="s">
        <v>29</v>
      </c>
      <c r="M7" s="169"/>
      <c r="N7" s="169"/>
      <c r="O7" s="169"/>
      <c r="P7" s="170"/>
      <c r="Q7" s="57">
        <v>600200</v>
      </c>
      <c r="R7" s="57">
        <v>600200</v>
      </c>
      <c r="S7" s="57">
        <v>316276.78999999998</v>
      </c>
      <c r="T7" s="78">
        <f>S7/R7</f>
        <v>0.52695233255581464</v>
      </c>
    </row>
    <row r="8" spans="1:20" x14ac:dyDescent="0.25">
      <c r="A8" s="79">
        <v>3113</v>
      </c>
      <c r="B8" s="168" t="s">
        <v>155</v>
      </c>
      <c r="C8" s="169"/>
      <c r="D8" s="169"/>
      <c r="E8" s="169"/>
      <c r="F8" s="170"/>
      <c r="G8" s="57"/>
      <c r="H8" s="57"/>
      <c r="I8" s="57"/>
      <c r="J8" s="78"/>
      <c r="K8" s="79">
        <v>3113</v>
      </c>
      <c r="L8" s="168" t="s">
        <v>155</v>
      </c>
      <c r="M8" s="169"/>
      <c r="N8" s="169"/>
      <c r="O8" s="169"/>
      <c r="P8" s="170"/>
      <c r="Q8" s="57"/>
      <c r="R8" s="57"/>
      <c r="S8" s="57">
        <v>8992.24</v>
      </c>
      <c r="T8" s="78"/>
    </row>
    <row r="9" spans="1:20" x14ac:dyDescent="0.25">
      <c r="A9" s="105">
        <v>312</v>
      </c>
      <c r="B9" s="179" t="s">
        <v>69</v>
      </c>
      <c r="C9" s="180"/>
      <c r="D9" s="180"/>
      <c r="E9" s="180"/>
      <c r="F9" s="181"/>
      <c r="G9" s="88">
        <f>SUM(G10:G11)</f>
        <v>25000</v>
      </c>
      <c r="H9" s="106">
        <f>SUM(H10)</f>
        <v>25000</v>
      </c>
      <c r="I9" s="106"/>
      <c r="J9" s="89">
        <f>I9/H9*100</f>
        <v>0</v>
      </c>
      <c r="K9" s="105">
        <v>312</v>
      </c>
      <c r="L9" s="179" t="s">
        <v>69</v>
      </c>
      <c r="M9" s="180"/>
      <c r="N9" s="180"/>
      <c r="O9" s="180"/>
      <c r="P9" s="181"/>
      <c r="Q9" s="88">
        <f>SUM(Q10:Q11)</f>
        <v>25000</v>
      </c>
      <c r="R9" s="106">
        <f>SUM(R10)</f>
        <v>25000</v>
      </c>
      <c r="S9" s="106">
        <v>12462.16</v>
      </c>
      <c r="T9" s="89">
        <f>S9/R9</f>
        <v>0.4984864</v>
      </c>
    </row>
    <row r="10" spans="1:20" x14ac:dyDescent="0.25">
      <c r="A10" s="79">
        <v>3121</v>
      </c>
      <c r="B10" s="168" t="s">
        <v>69</v>
      </c>
      <c r="C10" s="169"/>
      <c r="D10" s="169"/>
      <c r="E10" s="169"/>
      <c r="F10" s="170"/>
      <c r="G10" s="57">
        <v>25000</v>
      </c>
      <c r="H10" s="57">
        <v>25000</v>
      </c>
      <c r="I10" s="57"/>
      <c r="J10" s="78">
        <f>I10/H10*100</f>
        <v>0</v>
      </c>
      <c r="K10" s="79">
        <v>3121</v>
      </c>
      <c r="L10" s="168" t="s">
        <v>69</v>
      </c>
      <c r="M10" s="169"/>
      <c r="N10" s="169"/>
      <c r="O10" s="169"/>
      <c r="P10" s="170"/>
      <c r="Q10" s="57">
        <v>25000</v>
      </c>
      <c r="R10" s="57">
        <v>25000</v>
      </c>
      <c r="S10" s="57">
        <v>12462.16</v>
      </c>
      <c r="T10" s="78">
        <f>S10/R10</f>
        <v>0.4984864</v>
      </c>
    </row>
    <row r="11" spans="1:20" x14ac:dyDescent="0.25">
      <c r="A11" s="79"/>
      <c r="B11" s="168"/>
      <c r="C11" s="169"/>
      <c r="D11" s="169"/>
      <c r="E11" s="169"/>
      <c r="F11" s="170"/>
      <c r="G11" s="57"/>
      <c r="H11" s="57"/>
      <c r="I11" s="57"/>
      <c r="J11" s="78"/>
      <c r="K11" s="79"/>
      <c r="L11" s="168"/>
      <c r="M11" s="169"/>
      <c r="N11" s="169"/>
      <c r="O11" s="169"/>
      <c r="P11" s="170"/>
      <c r="Q11" s="57"/>
      <c r="R11" s="57"/>
      <c r="S11" s="57"/>
      <c r="T11" s="78"/>
    </row>
    <row r="12" spans="1:20" x14ac:dyDescent="0.25">
      <c r="A12" s="105">
        <v>313</v>
      </c>
      <c r="B12" s="184" t="s">
        <v>156</v>
      </c>
      <c r="C12" s="185"/>
      <c r="D12" s="185"/>
      <c r="E12" s="185"/>
      <c r="F12" s="186"/>
      <c r="G12" s="88">
        <f>SUM(G13:G14)</f>
        <v>84500</v>
      </c>
      <c r="H12" s="106">
        <f>SUM(H13)</f>
        <v>84500</v>
      </c>
      <c r="I12" s="106"/>
      <c r="J12" s="89">
        <f>I12/H12*100</f>
        <v>0</v>
      </c>
      <c r="K12" s="105">
        <v>313</v>
      </c>
      <c r="L12" s="184" t="s">
        <v>156</v>
      </c>
      <c r="M12" s="185"/>
      <c r="N12" s="185"/>
      <c r="O12" s="185"/>
      <c r="P12" s="186"/>
      <c r="Q12" s="88">
        <v>99000</v>
      </c>
      <c r="R12" s="106">
        <v>99000</v>
      </c>
      <c r="S12" s="106">
        <v>47593.41</v>
      </c>
      <c r="T12" s="89">
        <f>S12/R12</f>
        <v>0.4807415151515152</v>
      </c>
    </row>
    <row r="13" spans="1:20" x14ac:dyDescent="0.25">
      <c r="A13" s="79">
        <v>3132</v>
      </c>
      <c r="B13" s="157" t="s">
        <v>176</v>
      </c>
      <c r="C13" s="158"/>
      <c r="D13" s="158"/>
      <c r="E13" s="158"/>
      <c r="F13" s="159"/>
      <c r="G13" s="57">
        <v>84500</v>
      </c>
      <c r="H13" s="57">
        <v>84500</v>
      </c>
      <c r="I13" s="57"/>
      <c r="J13" s="78">
        <f>I13/H13*100</f>
        <v>0</v>
      </c>
      <c r="K13" s="79">
        <v>3132</v>
      </c>
      <c r="L13" s="157" t="s">
        <v>176</v>
      </c>
      <c r="M13" s="158"/>
      <c r="N13" s="158"/>
      <c r="O13" s="158"/>
      <c r="P13" s="159"/>
      <c r="Q13" s="57">
        <v>99000</v>
      </c>
      <c r="R13" s="57">
        <v>99000</v>
      </c>
      <c r="S13" s="57">
        <v>47593.41</v>
      </c>
      <c r="T13" s="78">
        <f>S13/R13</f>
        <v>0.4807415151515152</v>
      </c>
    </row>
    <row r="14" spans="1:20" x14ac:dyDescent="0.25">
      <c r="A14" s="79"/>
      <c r="B14" s="157"/>
      <c r="C14" s="158"/>
      <c r="D14" s="158"/>
      <c r="E14" s="158"/>
      <c r="F14" s="159"/>
      <c r="G14" s="57"/>
      <c r="H14" s="57"/>
      <c r="I14" s="57"/>
      <c r="J14" s="78"/>
      <c r="K14" s="79"/>
      <c r="L14" s="157"/>
      <c r="M14" s="158"/>
      <c r="N14" s="158"/>
      <c r="O14" s="158"/>
      <c r="P14" s="159"/>
      <c r="Q14" s="57"/>
      <c r="R14" s="57"/>
      <c r="S14" s="57"/>
      <c r="T14" s="78"/>
    </row>
    <row r="15" spans="1:20" x14ac:dyDescent="0.25">
      <c r="A15" s="77">
        <v>32</v>
      </c>
      <c r="B15" s="171" t="s">
        <v>15</v>
      </c>
      <c r="C15" s="172"/>
      <c r="D15" s="172"/>
      <c r="E15" s="172"/>
      <c r="F15" s="173"/>
      <c r="G15" s="57">
        <f>SUM(G16+G18)</f>
        <v>6710</v>
      </c>
      <c r="H15" s="104">
        <f>SUM(H16+H18)</f>
        <v>6710</v>
      </c>
      <c r="I15" s="104"/>
      <c r="J15" s="78">
        <f>I15/H15*100</f>
        <v>0</v>
      </c>
      <c r="K15" s="77">
        <v>32</v>
      </c>
      <c r="L15" s="171" t="s">
        <v>15</v>
      </c>
      <c r="M15" s="172"/>
      <c r="N15" s="172"/>
      <c r="O15" s="172"/>
      <c r="P15" s="173"/>
      <c r="Q15" s="57">
        <v>4000</v>
      </c>
      <c r="R15" s="104">
        <v>4000</v>
      </c>
      <c r="S15" s="104">
        <v>980</v>
      </c>
      <c r="T15" s="78">
        <f>S15/R15</f>
        <v>0.245</v>
      </c>
    </row>
    <row r="16" spans="1:20" x14ac:dyDescent="0.25">
      <c r="A16" s="105">
        <v>323</v>
      </c>
      <c r="B16" s="184" t="s">
        <v>78</v>
      </c>
      <c r="C16" s="185"/>
      <c r="D16" s="185"/>
      <c r="E16" s="185"/>
      <c r="F16" s="186"/>
      <c r="G16" s="88">
        <f>SUM(G17)</f>
        <v>5010</v>
      </c>
      <c r="H16" s="88">
        <f>SUM(H17)</f>
        <v>5010</v>
      </c>
      <c r="I16" s="88"/>
      <c r="J16" s="89">
        <f>I16/H16*100</f>
        <v>0</v>
      </c>
      <c r="K16" s="105">
        <v>323</v>
      </c>
      <c r="L16" s="184" t="s">
        <v>78</v>
      </c>
      <c r="M16" s="185"/>
      <c r="N16" s="185"/>
      <c r="O16" s="185"/>
      <c r="P16" s="186"/>
      <c r="Q16" s="88">
        <v>2000</v>
      </c>
      <c r="R16" s="88">
        <v>2000</v>
      </c>
      <c r="S16" s="88">
        <v>0</v>
      </c>
      <c r="T16" s="89">
        <f>S16/R16</f>
        <v>0</v>
      </c>
    </row>
    <row r="17" spans="1:20" x14ac:dyDescent="0.25">
      <c r="A17" s="79">
        <v>3237</v>
      </c>
      <c r="B17" s="157" t="s">
        <v>177</v>
      </c>
      <c r="C17" s="158"/>
      <c r="D17" s="158"/>
      <c r="E17" s="158"/>
      <c r="F17" s="159"/>
      <c r="G17" s="57">
        <v>5010</v>
      </c>
      <c r="H17" s="57">
        <v>5010</v>
      </c>
      <c r="I17" s="57"/>
      <c r="J17" s="78">
        <f>I17/H17*100</f>
        <v>0</v>
      </c>
      <c r="K17" s="79">
        <v>3237</v>
      </c>
      <c r="L17" s="157" t="s">
        <v>177</v>
      </c>
      <c r="M17" s="158"/>
      <c r="N17" s="158"/>
      <c r="O17" s="158"/>
      <c r="P17" s="159"/>
      <c r="Q17" s="57">
        <v>2000</v>
      </c>
      <c r="R17" s="57">
        <v>2000</v>
      </c>
      <c r="S17" s="57">
        <v>0</v>
      </c>
      <c r="T17" s="78">
        <f>S17/R17</f>
        <v>0</v>
      </c>
    </row>
    <row r="18" spans="1:20" x14ac:dyDescent="0.25">
      <c r="A18" s="105">
        <v>329</v>
      </c>
      <c r="B18" s="184" t="s">
        <v>88</v>
      </c>
      <c r="C18" s="185"/>
      <c r="D18" s="185"/>
      <c r="E18" s="185"/>
      <c r="F18" s="186"/>
      <c r="G18" s="88">
        <f>SUM(G19:G20)</f>
        <v>1700</v>
      </c>
      <c r="H18" s="88">
        <f>SUM(H19:H20)</f>
        <v>1700</v>
      </c>
      <c r="I18" s="88"/>
      <c r="J18" s="89">
        <f>I18/H18*100</f>
        <v>0</v>
      </c>
      <c r="K18" s="105">
        <v>329</v>
      </c>
      <c r="L18" s="184" t="s">
        <v>88</v>
      </c>
      <c r="M18" s="185"/>
      <c r="N18" s="185"/>
      <c r="O18" s="185"/>
      <c r="P18" s="186"/>
      <c r="Q18" s="88">
        <v>2000</v>
      </c>
      <c r="R18" s="88">
        <v>2000</v>
      </c>
      <c r="S18" s="88">
        <v>980</v>
      </c>
      <c r="T18" s="89">
        <f>S18/R18</f>
        <v>0.49</v>
      </c>
    </row>
    <row r="19" spans="1:20" x14ac:dyDescent="0.25">
      <c r="A19" s="79">
        <v>3295</v>
      </c>
      <c r="B19" s="157" t="s">
        <v>178</v>
      </c>
      <c r="C19" s="158"/>
      <c r="D19" s="158"/>
      <c r="E19" s="158"/>
      <c r="F19" s="159"/>
      <c r="G19" s="57">
        <v>1700</v>
      </c>
      <c r="H19" s="57">
        <v>1700</v>
      </c>
      <c r="I19" s="57"/>
      <c r="J19" s="78">
        <f>I19/H19*100</f>
        <v>0</v>
      </c>
      <c r="K19" s="79">
        <v>3295</v>
      </c>
      <c r="L19" s="157" t="s">
        <v>178</v>
      </c>
      <c r="M19" s="158"/>
      <c r="N19" s="158"/>
      <c r="O19" s="158"/>
      <c r="P19" s="159"/>
      <c r="Q19" s="57">
        <v>2000</v>
      </c>
      <c r="R19" s="57">
        <v>2000</v>
      </c>
      <c r="S19" s="57">
        <v>980</v>
      </c>
      <c r="T19" s="78">
        <f>S19/R19</f>
        <v>0.49</v>
      </c>
    </row>
    <row r="20" spans="1:20" x14ac:dyDescent="0.25">
      <c r="A20" s="79">
        <v>3299</v>
      </c>
      <c r="B20" s="157" t="s">
        <v>88</v>
      </c>
      <c r="C20" s="158"/>
      <c r="D20" s="158"/>
      <c r="E20" s="158"/>
      <c r="F20" s="159"/>
      <c r="G20" s="57">
        <v>0</v>
      </c>
      <c r="H20" s="57"/>
      <c r="I20" s="57"/>
      <c r="J20" s="115"/>
      <c r="K20" s="79">
        <v>3299</v>
      </c>
      <c r="L20" s="157" t="s">
        <v>88</v>
      </c>
      <c r="M20" s="158"/>
      <c r="N20" s="158"/>
      <c r="O20" s="158"/>
      <c r="P20" s="159"/>
      <c r="Q20" s="57">
        <v>0</v>
      </c>
      <c r="R20" s="57"/>
      <c r="S20" s="57"/>
      <c r="T20" s="115"/>
    </row>
    <row r="21" spans="1:20" x14ac:dyDescent="0.25">
      <c r="A21" s="79"/>
      <c r="B21" s="157"/>
      <c r="C21" s="158"/>
      <c r="D21" s="158"/>
      <c r="E21" s="158"/>
      <c r="F21" s="159"/>
      <c r="G21" s="57"/>
      <c r="H21" s="57"/>
      <c r="I21" s="57"/>
      <c r="J21" s="115"/>
      <c r="K21" s="79"/>
      <c r="L21" s="157"/>
      <c r="M21" s="158"/>
      <c r="N21" s="158"/>
      <c r="O21" s="158"/>
      <c r="P21" s="159"/>
      <c r="Q21" s="57"/>
      <c r="R21" s="57"/>
      <c r="S21" s="57"/>
      <c r="T21" s="115"/>
    </row>
    <row r="22" spans="1:20" x14ac:dyDescent="0.25">
      <c r="A22" s="79"/>
      <c r="B22" s="157"/>
      <c r="C22" s="158"/>
      <c r="D22" s="158"/>
      <c r="E22" s="158"/>
      <c r="F22" s="159"/>
      <c r="G22" s="57"/>
      <c r="H22" s="57"/>
      <c r="I22" s="57"/>
      <c r="J22" s="115"/>
      <c r="K22" s="79"/>
      <c r="L22" s="157"/>
      <c r="M22" s="158"/>
      <c r="N22" s="158"/>
      <c r="O22" s="158"/>
      <c r="P22" s="159"/>
      <c r="Q22" s="57"/>
      <c r="R22" s="57"/>
      <c r="S22" s="57"/>
      <c r="T22" s="115"/>
    </row>
    <row r="23" spans="1:20" x14ac:dyDescent="0.25">
      <c r="A23" s="79"/>
      <c r="B23" s="157"/>
      <c r="C23" s="158"/>
      <c r="D23" s="158"/>
      <c r="E23" s="158"/>
      <c r="F23" s="159"/>
      <c r="G23" s="57"/>
      <c r="H23" s="57"/>
      <c r="I23" s="57"/>
      <c r="J23" s="115"/>
      <c r="K23" s="79"/>
      <c r="L23" s="157"/>
      <c r="M23" s="158"/>
      <c r="N23" s="158"/>
      <c r="O23" s="158"/>
      <c r="P23" s="159"/>
      <c r="Q23" s="57"/>
      <c r="R23" s="57"/>
      <c r="S23" s="57"/>
      <c r="T23" s="115"/>
    </row>
    <row r="24" spans="1:20" x14ac:dyDescent="0.25">
      <c r="A24" s="79"/>
      <c r="B24" s="157" t="s">
        <v>133</v>
      </c>
      <c r="C24" s="158"/>
      <c r="D24" s="158"/>
      <c r="E24" s="158"/>
      <c r="F24" s="159"/>
      <c r="G24" s="104">
        <f>SUM(G5+G15)</f>
        <v>629400</v>
      </c>
      <c r="H24" s="104">
        <f>SUM(H5+H15)</f>
        <v>629400</v>
      </c>
      <c r="I24" s="104"/>
      <c r="J24" s="116">
        <f>I24/H24*100</f>
        <v>0</v>
      </c>
      <c r="K24" s="79"/>
      <c r="L24" s="171" t="s">
        <v>133</v>
      </c>
      <c r="M24" s="172"/>
      <c r="N24" s="172"/>
      <c r="O24" s="172"/>
      <c r="P24" s="173"/>
      <c r="Q24" s="104">
        <f>SUM(Q5+Q15)</f>
        <v>728200</v>
      </c>
      <c r="R24" s="104">
        <f>SUM(R5+R15)</f>
        <v>728200</v>
      </c>
      <c r="S24" s="104">
        <v>386304.6</v>
      </c>
      <c r="T24" s="117">
        <f>S24/R24</f>
        <v>0.53049244712990928</v>
      </c>
    </row>
    <row r="25" spans="1:20" x14ac:dyDescent="0.25">
      <c r="A25" s="80"/>
      <c r="K25" s="80"/>
    </row>
    <row r="26" spans="1:20" x14ac:dyDescent="0.25">
      <c r="A26" s="177" t="s">
        <v>149</v>
      </c>
      <c r="B26" s="160"/>
      <c r="C26" s="160"/>
      <c r="D26" s="160"/>
      <c r="E26" s="160"/>
      <c r="F26" s="160"/>
      <c r="G26" s="160"/>
      <c r="K26" s="177" t="s">
        <v>149</v>
      </c>
      <c r="L26" s="160"/>
      <c r="M26" s="160"/>
      <c r="N26" s="160"/>
      <c r="O26" s="160"/>
      <c r="P26" s="160"/>
      <c r="Q26" s="160"/>
    </row>
    <row r="27" spans="1:20" x14ac:dyDescent="0.25">
      <c r="A27" s="177" t="s">
        <v>150</v>
      </c>
      <c r="B27" s="160"/>
      <c r="C27" s="160"/>
      <c r="D27" s="160"/>
      <c r="E27" s="160"/>
      <c r="F27" s="160"/>
      <c r="G27" s="160"/>
      <c r="K27" s="177" t="s">
        <v>150</v>
      </c>
      <c r="L27" s="160"/>
      <c r="M27" s="160"/>
      <c r="N27" s="160"/>
      <c r="O27" s="160"/>
      <c r="P27" s="160"/>
      <c r="Q27" s="160"/>
    </row>
    <row r="28" spans="1:20" x14ac:dyDescent="0.25">
      <c r="A28" s="178" t="s">
        <v>179</v>
      </c>
      <c r="B28" s="161"/>
      <c r="C28" s="161"/>
      <c r="D28" s="161"/>
      <c r="E28" s="161"/>
      <c r="F28" s="161"/>
      <c r="K28" s="178" t="s">
        <v>179</v>
      </c>
      <c r="L28" s="161"/>
      <c r="M28" s="161"/>
      <c r="N28" s="161"/>
      <c r="O28" s="161"/>
      <c r="P28" s="161"/>
    </row>
    <row r="29" spans="1:20" ht="60" x14ac:dyDescent="0.25">
      <c r="A29" s="75" t="s">
        <v>120</v>
      </c>
      <c r="B29" s="162" t="s">
        <v>121</v>
      </c>
      <c r="C29" s="163"/>
      <c r="D29" s="163"/>
      <c r="E29" s="163"/>
      <c r="F29" s="164"/>
      <c r="G29" s="75" t="s">
        <v>122</v>
      </c>
      <c r="H29" s="75" t="s">
        <v>146</v>
      </c>
      <c r="I29" s="75" t="s">
        <v>123</v>
      </c>
      <c r="J29" s="76" t="s">
        <v>124</v>
      </c>
      <c r="K29" s="75" t="s">
        <v>120</v>
      </c>
      <c r="L29" s="162" t="s">
        <v>121</v>
      </c>
      <c r="M29" s="163"/>
      <c r="N29" s="163"/>
      <c r="O29" s="163"/>
      <c r="P29" s="164"/>
      <c r="Q29" s="75" t="s">
        <v>199</v>
      </c>
      <c r="R29" s="75" t="s">
        <v>195</v>
      </c>
      <c r="S29" s="75" t="s">
        <v>196</v>
      </c>
      <c r="T29" s="76" t="s">
        <v>124</v>
      </c>
    </row>
    <row r="30" spans="1:20" x14ac:dyDescent="0.25">
      <c r="A30" s="77">
        <v>42</v>
      </c>
      <c r="B30" s="165" t="s">
        <v>138</v>
      </c>
      <c r="C30" s="166"/>
      <c r="D30" s="166"/>
      <c r="E30" s="166"/>
      <c r="F30" s="167"/>
      <c r="G30" s="93">
        <f>SUM(G31)</f>
        <v>400</v>
      </c>
      <c r="H30" s="93">
        <f>SUM(H31)</f>
        <v>400</v>
      </c>
      <c r="I30" s="93"/>
      <c r="J30" s="94">
        <f>I30/H30*100</f>
        <v>0</v>
      </c>
      <c r="K30" s="77">
        <v>42</v>
      </c>
      <c r="L30" s="165" t="s">
        <v>138</v>
      </c>
      <c r="M30" s="166"/>
      <c r="N30" s="166"/>
      <c r="O30" s="166"/>
      <c r="P30" s="167"/>
      <c r="Q30" s="93">
        <f>SUM(Q31)</f>
        <v>400</v>
      </c>
      <c r="R30" s="93">
        <f>SUM(R31)</f>
        <v>400</v>
      </c>
      <c r="S30" s="93">
        <v>0</v>
      </c>
      <c r="T30" s="94">
        <f>S30/R30</f>
        <v>0</v>
      </c>
    </row>
    <row r="31" spans="1:20" x14ac:dyDescent="0.25">
      <c r="A31" s="87">
        <v>424</v>
      </c>
      <c r="B31" s="179" t="s">
        <v>139</v>
      </c>
      <c r="C31" s="180"/>
      <c r="D31" s="180"/>
      <c r="E31" s="180"/>
      <c r="F31" s="181"/>
      <c r="G31" s="95">
        <v>400</v>
      </c>
      <c r="H31" s="95">
        <v>400</v>
      </c>
      <c r="I31" s="95"/>
      <c r="J31" s="96">
        <f>I31/H31*100</f>
        <v>0</v>
      </c>
      <c r="K31" s="87">
        <v>424</v>
      </c>
      <c r="L31" s="179" t="s">
        <v>139</v>
      </c>
      <c r="M31" s="180"/>
      <c r="N31" s="180"/>
      <c r="O31" s="180"/>
      <c r="P31" s="181"/>
      <c r="Q31" s="95">
        <v>400</v>
      </c>
      <c r="R31" s="95">
        <v>400</v>
      </c>
      <c r="S31" s="95">
        <v>0</v>
      </c>
      <c r="T31" s="96">
        <f>S31/R31</f>
        <v>0</v>
      </c>
    </row>
    <row r="32" spans="1:20" x14ac:dyDescent="0.25">
      <c r="A32" s="79">
        <v>4241</v>
      </c>
      <c r="B32" s="168" t="s">
        <v>140</v>
      </c>
      <c r="C32" s="169"/>
      <c r="D32" s="169"/>
      <c r="E32" s="169"/>
      <c r="F32" s="170"/>
      <c r="G32" s="83">
        <v>400</v>
      </c>
      <c r="H32" s="83">
        <v>400</v>
      </c>
      <c r="I32" s="83"/>
      <c r="J32" s="85">
        <f>I32/H32*100</f>
        <v>0</v>
      </c>
      <c r="K32" s="79">
        <v>4241</v>
      </c>
      <c r="L32" s="168" t="s">
        <v>140</v>
      </c>
      <c r="M32" s="169"/>
      <c r="N32" s="169"/>
      <c r="O32" s="169"/>
      <c r="P32" s="170"/>
      <c r="Q32" s="83">
        <v>400</v>
      </c>
      <c r="R32" s="83">
        <v>400</v>
      </c>
      <c r="S32" s="83">
        <v>0</v>
      </c>
      <c r="T32" s="85">
        <f>S32/R32</f>
        <v>0</v>
      </c>
    </row>
    <row r="33" spans="1:20" x14ac:dyDescent="0.25">
      <c r="A33" s="79"/>
      <c r="B33" s="194"/>
      <c r="C33" s="195"/>
      <c r="D33" s="195"/>
      <c r="E33" s="195"/>
      <c r="F33" s="196"/>
      <c r="G33" s="83"/>
      <c r="H33" s="83"/>
      <c r="I33" s="83"/>
      <c r="J33" s="85"/>
      <c r="K33" s="79"/>
      <c r="L33" s="194"/>
      <c r="M33" s="195"/>
      <c r="N33" s="195"/>
      <c r="O33" s="195"/>
      <c r="P33" s="196"/>
      <c r="Q33" s="83"/>
      <c r="R33" s="83"/>
      <c r="S33" s="83"/>
      <c r="T33" s="85"/>
    </row>
    <row r="34" spans="1:20" x14ac:dyDescent="0.25">
      <c r="A34" s="79"/>
      <c r="B34" s="168"/>
      <c r="C34" s="169"/>
      <c r="D34" s="169"/>
      <c r="E34" s="169"/>
      <c r="F34" s="170"/>
      <c r="G34" s="83"/>
      <c r="H34" s="83"/>
      <c r="I34" s="83"/>
      <c r="J34" s="85"/>
      <c r="K34" s="79"/>
      <c r="L34" s="168"/>
      <c r="M34" s="169"/>
      <c r="N34" s="169"/>
      <c r="O34" s="169"/>
      <c r="P34" s="170"/>
      <c r="Q34" s="83"/>
      <c r="R34" s="83"/>
      <c r="S34" s="83"/>
      <c r="T34" s="85"/>
    </row>
    <row r="35" spans="1:20" x14ac:dyDescent="0.25">
      <c r="A35" s="79"/>
      <c r="B35" s="168" t="s">
        <v>141</v>
      </c>
      <c r="C35" s="169"/>
      <c r="D35" s="169"/>
      <c r="E35" s="169"/>
      <c r="F35" s="170"/>
      <c r="G35" s="83">
        <f>SUM(G30)</f>
        <v>400</v>
      </c>
      <c r="H35" s="83">
        <f>SUM(H30)</f>
        <v>400</v>
      </c>
      <c r="I35" s="83"/>
      <c r="J35" s="85">
        <f>I35/H35*100</f>
        <v>0</v>
      </c>
      <c r="K35" s="79"/>
      <c r="L35" s="168" t="s">
        <v>141</v>
      </c>
      <c r="M35" s="169"/>
      <c r="N35" s="169"/>
      <c r="O35" s="169"/>
      <c r="P35" s="170"/>
      <c r="Q35" s="83">
        <f>SUM(Q30)</f>
        <v>400</v>
      </c>
      <c r="R35" s="83">
        <f>SUM(R30)</f>
        <v>400</v>
      </c>
      <c r="S35" s="83">
        <v>0</v>
      </c>
      <c r="T35" s="85">
        <f>S35/R35</f>
        <v>0</v>
      </c>
    </row>
    <row r="36" spans="1:20" x14ac:dyDescent="0.25">
      <c r="A36" s="80"/>
      <c r="G36" s="86"/>
      <c r="H36" s="86"/>
      <c r="I36" s="86"/>
      <c r="J36" s="114"/>
      <c r="K36" s="80"/>
      <c r="Q36" s="86"/>
      <c r="R36" s="86"/>
      <c r="S36" s="86"/>
      <c r="T36" s="114"/>
    </row>
    <row r="37" spans="1:20" ht="15.75" x14ac:dyDescent="0.25">
      <c r="A37" s="75"/>
      <c r="B37" s="191" t="s">
        <v>180</v>
      </c>
      <c r="C37" s="192"/>
      <c r="D37" s="192"/>
      <c r="E37" s="192"/>
      <c r="F37" s="193"/>
      <c r="G37" s="104">
        <f>SUM(G5+G15+G30)</f>
        <v>629800</v>
      </c>
      <c r="H37" s="104">
        <f>SUM(H24+H35)</f>
        <v>629800</v>
      </c>
      <c r="I37" s="104"/>
      <c r="J37" s="117">
        <f>I37/H37*100</f>
        <v>0</v>
      </c>
      <c r="K37" s="75"/>
      <c r="L37" s="191" t="s">
        <v>180</v>
      </c>
      <c r="M37" s="192"/>
      <c r="N37" s="192"/>
      <c r="O37" s="192"/>
      <c r="P37" s="193"/>
      <c r="Q37" s="104">
        <f>SUM(Q5+Q15+Q30)</f>
        <v>728600</v>
      </c>
      <c r="R37" s="104">
        <f>SUM(R24+R35)</f>
        <v>728600</v>
      </c>
      <c r="S37" s="104">
        <v>386304.6</v>
      </c>
      <c r="T37" s="117">
        <f>S37/R37</f>
        <v>0.53020120779577273</v>
      </c>
    </row>
    <row r="38" spans="1:20" x14ac:dyDescent="0.25">
      <c r="A38" s="80"/>
      <c r="K38" s="80"/>
    </row>
    <row r="39" spans="1:20" x14ac:dyDescent="0.25">
      <c r="A39" s="80"/>
      <c r="K39" s="80"/>
    </row>
    <row r="40" spans="1:20" x14ac:dyDescent="0.25">
      <c r="A40" s="80"/>
      <c r="K40" s="80"/>
    </row>
    <row r="41" spans="1:20" x14ac:dyDescent="0.25">
      <c r="A41" s="80"/>
      <c r="K41" s="80"/>
    </row>
  </sheetData>
  <mergeCells count="70">
    <mergeCell ref="L37:P37"/>
    <mergeCell ref="L24:P24"/>
    <mergeCell ref="K26:Q26"/>
    <mergeCell ref="K27:Q27"/>
    <mergeCell ref="K28:P28"/>
    <mergeCell ref="L29:P29"/>
    <mergeCell ref="L30:P30"/>
    <mergeCell ref="L31:P31"/>
    <mergeCell ref="L32:P32"/>
    <mergeCell ref="L33:P33"/>
    <mergeCell ref="L34:P34"/>
    <mergeCell ref="L35:P35"/>
    <mergeCell ref="L18:P18"/>
    <mergeCell ref="L19:P19"/>
    <mergeCell ref="L20:P20"/>
    <mergeCell ref="L21:P21"/>
    <mergeCell ref="L22:P22"/>
    <mergeCell ref="L13:P13"/>
    <mergeCell ref="L14:P14"/>
    <mergeCell ref="L15:P15"/>
    <mergeCell ref="L16:P16"/>
    <mergeCell ref="L17:P17"/>
    <mergeCell ref="L6:P6"/>
    <mergeCell ref="L7:P7"/>
    <mergeCell ref="L8:P8"/>
    <mergeCell ref="L9:P9"/>
    <mergeCell ref="L10:P10"/>
    <mergeCell ref="L11:P11"/>
    <mergeCell ref="B32:F32"/>
    <mergeCell ref="B33:F33"/>
    <mergeCell ref="B34:F34"/>
    <mergeCell ref="B35:F35"/>
    <mergeCell ref="B23:F23"/>
    <mergeCell ref="B24:F24"/>
    <mergeCell ref="B13:F13"/>
    <mergeCell ref="B14:F14"/>
    <mergeCell ref="B15:F15"/>
    <mergeCell ref="B16:F16"/>
    <mergeCell ref="B17:F17"/>
    <mergeCell ref="B18:F18"/>
    <mergeCell ref="B12:F12"/>
    <mergeCell ref="L23:P23"/>
    <mergeCell ref="L12:P12"/>
    <mergeCell ref="B37:F37"/>
    <mergeCell ref="K1:T1"/>
    <mergeCell ref="K2:T2"/>
    <mergeCell ref="K3:Q3"/>
    <mergeCell ref="L4:P4"/>
    <mergeCell ref="L5:P5"/>
    <mergeCell ref="A26:G26"/>
    <mergeCell ref="A27:G27"/>
    <mergeCell ref="A28:F28"/>
    <mergeCell ref="B29:F29"/>
    <mergeCell ref="B30:F30"/>
    <mergeCell ref="B31:F31"/>
    <mergeCell ref="B19:F19"/>
    <mergeCell ref="B20:F20"/>
    <mergeCell ref="B21:F21"/>
    <mergeCell ref="B22:F22"/>
    <mergeCell ref="B7:F7"/>
    <mergeCell ref="B8:F8"/>
    <mergeCell ref="B9:F9"/>
    <mergeCell ref="B10:F10"/>
    <mergeCell ref="B11:F11"/>
    <mergeCell ref="B6:F6"/>
    <mergeCell ref="A1:J1"/>
    <mergeCell ref="A2:J2"/>
    <mergeCell ref="A3:G3"/>
    <mergeCell ref="B4:F4"/>
    <mergeCell ref="B5:F5"/>
  </mergeCell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&amp;C&amp;"-,Podebljano"POSEBAN DIO
IZVJEŠTAJ O IZVRŠENJU FINANCIJSKOG PLANA ZA 2023. GODINU PO PROGRAMSKOJ I EKONOMSKOJ KLASIFIKACIJI I IZVORIMA FINANCIRANJA
RASHODI I IZDACI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CCD6-0417-4F24-AB10-5177329FE5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Poseban dio -dec</vt:lpstr>
      <vt:lpstr>Poseban dio-vlast</vt:lpstr>
      <vt:lpstr>Poseban dio-pos.namj.</vt:lpstr>
      <vt:lpstr>Poseban dio MZO</vt:lpstr>
      <vt:lpstr>List1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2024-07-15T11:44:24Z</cp:lastPrinted>
  <dcterms:created xsi:type="dcterms:W3CDTF">2022-08-12T12:51:27Z</dcterms:created>
  <dcterms:modified xsi:type="dcterms:W3CDTF">2024-07-15T11:46:05Z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